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Print_Area" localSheetId="9">B.1!$A$1:$O$40</definedName>
  </definedNames>
  <calcPr calcId="145621"/>
</workbook>
</file>

<file path=xl/calcChain.xml><?xml version="1.0" encoding="utf-8"?>
<calcChain xmlns="http://schemas.openxmlformats.org/spreadsheetml/2006/main">
  <c r="M81" i="17" l="1"/>
  <c r="M77" i="17" s="1"/>
  <c r="L81" i="17"/>
  <c r="K81" i="17"/>
  <c r="J81" i="17"/>
  <c r="I81" i="17"/>
  <c r="I77" i="17" s="1"/>
  <c r="H81" i="17"/>
  <c r="G81" i="17"/>
  <c r="F81" i="17"/>
  <c r="E81" i="17"/>
  <c r="E77" i="17" s="1"/>
  <c r="M78" i="17"/>
  <c r="L78" i="17"/>
  <c r="K78" i="17"/>
  <c r="K77" i="17" s="1"/>
  <c r="J78" i="17"/>
  <c r="J77" i="17" s="1"/>
  <c r="I78" i="17"/>
  <c r="H78" i="17"/>
  <c r="G78" i="17"/>
  <c r="G77" i="17" s="1"/>
  <c r="F78" i="17"/>
  <c r="F77" i="17" s="1"/>
  <c r="E78" i="17"/>
  <c r="L77" i="17"/>
  <c r="H77" i="17"/>
  <c r="M73" i="17"/>
  <c r="L73" i="17"/>
  <c r="K73" i="17"/>
  <c r="J73" i="17"/>
  <c r="I73" i="17"/>
  <c r="H73" i="17"/>
  <c r="G73" i="17"/>
  <c r="F73" i="17"/>
  <c r="E73" i="17"/>
  <c r="M68" i="17"/>
  <c r="M64" i="17" s="1"/>
  <c r="M51" i="17" s="1"/>
  <c r="L68" i="17"/>
  <c r="K68" i="17"/>
  <c r="J68" i="17"/>
  <c r="I68" i="17"/>
  <c r="I64" i="17" s="1"/>
  <c r="I51" i="17" s="1"/>
  <c r="H68" i="17"/>
  <c r="G68" i="17"/>
  <c r="F68" i="17"/>
  <c r="E68" i="17"/>
  <c r="E64" i="17" s="1"/>
  <c r="E51" i="17" s="1"/>
  <c r="M65" i="17"/>
  <c r="L65" i="17"/>
  <c r="K65" i="17"/>
  <c r="K64" i="17" s="1"/>
  <c r="J65" i="17"/>
  <c r="J64" i="17" s="1"/>
  <c r="I65" i="17"/>
  <c r="H65" i="17"/>
  <c r="G65" i="17"/>
  <c r="G64" i="17" s="1"/>
  <c r="F65" i="17"/>
  <c r="F64" i="17" s="1"/>
  <c r="E65" i="17"/>
  <c r="L64" i="17"/>
  <c r="H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J52" i="17" s="1"/>
  <c r="J51" i="17" s="1"/>
  <c r="I56" i="17"/>
  <c r="H56" i="17"/>
  <c r="G56" i="17"/>
  <c r="F56" i="17"/>
  <c r="F52" i="17" s="1"/>
  <c r="F51" i="17" s="1"/>
  <c r="E56" i="17"/>
  <c r="M53" i="17"/>
  <c r="L53" i="17"/>
  <c r="K53" i="17"/>
  <c r="K52" i="17" s="1"/>
  <c r="K51" i="17" s="1"/>
  <c r="J53" i="17"/>
  <c r="I53" i="17"/>
  <c r="H53" i="17"/>
  <c r="G53" i="17"/>
  <c r="G52" i="17" s="1"/>
  <c r="G51" i="17" s="1"/>
  <c r="F53" i="17"/>
  <c r="E53" i="17"/>
  <c r="M52" i="17"/>
  <c r="L52" i="17"/>
  <c r="L51" i="17" s="1"/>
  <c r="I52" i="17"/>
  <c r="H52" i="17"/>
  <c r="H51" i="17" s="1"/>
  <c r="E52" i="17"/>
  <c r="M47" i="17"/>
  <c r="L47" i="17"/>
  <c r="K47" i="17"/>
  <c r="J47" i="17"/>
  <c r="J4" i="17" s="1"/>
  <c r="I47" i="17"/>
  <c r="H47" i="17"/>
  <c r="G47" i="17"/>
  <c r="F47" i="17"/>
  <c r="F4" i="17" s="1"/>
  <c r="E47" i="17"/>
  <c r="M8" i="17"/>
  <c r="L8" i="17"/>
  <c r="K8" i="17"/>
  <c r="K4" i="17" s="1"/>
  <c r="J8" i="17"/>
  <c r="I8" i="17"/>
  <c r="H8" i="17"/>
  <c r="G8" i="17"/>
  <c r="G4" i="17" s="1"/>
  <c r="F8" i="17"/>
  <c r="E8" i="17"/>
  <c r="M5" i="17"/>
  <c r="L5" i="17"/>
  <c r="L4" i="17" s="1"/>
  <c r="K5" i="17"/>
  <c r="J5" i="17"/>
  <c r="I5" i="17"/>
  <c r="H5" i="17"/>
  <c r="H4" i="17" s="1"/>
  <c r="H92" i="17" s="1"/>
  <c r="G5" i="17"/>
  <c r="F5" i="17"/>
  <c r="E5" i="17"/>
  <c r="M4" i="17"/>
  <c r="M92" i="17" s="1"/>
  <c r="I4" i="17"/>
  <c r="I92" i="17" s="1"/>
  <c r="E4" i="17"/>
  <c r="M81" i="16"/>
  <c r="L81" i="16"/>
  <c r="K81" i="16"/>
  <c r="K77" i="16" s="1"/>
  <c r="J81" i="16"/>
  <c r="I81" i="16"/>
  <c r="H81" i="16"/>
  <c r="G81" i="16"/>
  <c r="G77" i="16" s="1"/>
  <c r="F81" i="16"/>
  <c r="E81" i="16"/>
  <c r="M78" i="16"/>
  <c r="L78" i="16"/>
  <c r="L77" i="16" s="1"/>
  <c r="K78" i="16"/>
  <c r="J78" i="16"/>
  <c r="I78" i="16"/>
  <c r="H78" i="16"/>
  <c r="H77" i="16" s="1"/>
  <c r="G78" i="16"/>
  <c r="F78" i="16"/>
  <c r="E78" i="16"/>
  <c r="M77" i="16"/>
  <c r="J77" i="16"/>
  <c r="I77" i="16"/>
  <c r="F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K64" i="16" s="1"/>
  <c r="J68" i="16"/>
  <c r="I68" i="16"/>
  <c r="H68" i="16"/>
  <c r="G68" i="16"/>
  <c r="G64" i="16" s="1"/>
  <c r="F68" i="16"/>
  <c r="E68" i="16"/>
  <c r="M65" i="16"/>
  <c r="L65" i="16"/>
  <c r="L64" i="16" s="1"/>
  <c r="K65" i="16"/>
  <c r="J65" i="16"/>
  <c r="I65" i="16"/>
  <c r="H65" i="16"/>
  <c r="H64" i="16" s="1"/>
  <c r="G65" i="16"/>
  <c r="F65" i="16"/>
  <c r="E65" i="16"/>
  <c r="M64" i="16"/>
  <c r="J64" i="16"/>
  <c r="I64" i="16"/>
  <c r="F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K52" i="16" s="1"/>
  <c r="K51" i="16" s="1"/>
  <c r="J56" i="16"/>
  <c r="I56" i="16"/>
  <c r="H56" i="16"/>
  <c r="G56" i="16"/>
  <c r="G52" i="16" s="1"/>
  <c r="G51" i="16" s="1"/>
  <c r="F56" i="16"/>
  <c r="E56" i="16"/>
  <c r="M53" i="16"/>
  <c r="L53" i="16"/>
  <c r="L52" i="16" s="1"/>
  <c r="L51" i="16" s="1"/>
  <c r="K53" i="16"/>
  <c r="J53" i="16"/>
  <c r="I53" i="16"/>
  <c r="H53" i="16"/>
  <c r="H52" i="16" s="1"/>
  <c r="H51" i="16" s="1"/>
  <c r="G53" i="16"/>
  <c r="F53" i="16"/>
  <c r="E53" i="16"/>
  <c r="M52" i="16"/>
  <c r="M51" i="16" s="1"/>
  <c r="J52" i="16"/>
  <c r="I52" i="16"/>
  <c r="I51" i="16" s="1"/>
  <c r="F52" i="16"/>
  <c r="E52" i="16"/>
  <c r="E51" i="16" s="1"/>
  <c r="J51" i="16"/>
  <c r="F51" i="16"/>
  <c r="M47" i="16"/>
  <c r="L47" i="16"/>
  <c r="K47" i="16"/>
  <c r="K4" i="16" s="1"/>
  <c r="J47" i="16"/>
  <c r="I47" i="16"/>
  <c r="H47" i="16"/>
  <c r="G47" i="16"/>
  <c r="G4" i="16" s="1"/>
  <c r="F47" i="16"/>
  <c r="E47" i="16"/>
  <c r="M8" i="16"/>
  <c r="L8" i="16"/>
  <c r="L4" i="16" s="1"/>
  <c r="K8" i="16"/>
  <c r="J8" i="16"/>
  <c r="I8" i="16"/>
  <c r="H8" i="16"/>
  <c r="H4" i="16" s="1"/>
  <c r="G8" i="16"/>
  <c r="F8" i="16"/>
  <c r="E8" i="16"/>
  <c r="M5" i="16"/>
  <c r="M4" i="16" s="1"/>
  <c r="L5" i="16"/>
  <c r="K5" i="16"/>
  <c r="J5" i="16"/>
  <c r="I5" i="16"/>
  <c r="I4" i="16" s="1"/>
  <c r="H5" i="16"/>
  <c r="G5" i="16"/>
  <c r="F5" i="16"/>
  <c r="E5" i="16"/>
  <c r="E4" i="16" s="1"/>
  <c r="J4" i="16"/>
  <c r="J92" i="16" s="1"/>
  <c r="F4" i="16"/>
  <c r="F92" i="16" s="1"/>
  <c r="M81" i="15"/>
  <c r="L81" i="15"/>
  <c r="L77" i="15" s="1"/>
  <c r="K81" i="15"/>
  <c r="J81" i="15"/>
  <c r="I81" i="15"/>
  <c r="H81" i="15"/>
  <c r="H77" i="15" s="1"/>
  <c r="G81" i="15"/>
  <c r="F81" i="15"/>
  <c r="E81" i="15"/>
  <c r="M78" i="15"/>
  <c r="M77" i="15" s="1"/>
  <c r="L78" i="15"/>
  <c r="K78" i="15"/>
  <c r="J78" i="15"/>
  <c r="I78" i="15"/>
  <c r="I77" i="15" s="1"/>
  <c r="H78" i="15"/>
  <c r="G78" i="15"/>
  <c r="F78" i="15"/>
  <c r="E78" i="15"/>
  <c r="E77" i="15" s="1"/>
  <c r="K77" i="15"/>
  <c r="J77" i="15"/>
  <c r="G77" i="15"/>
  <c r="F77" i="15"/>
  <c r="M73" i="15"/>
  <c r="L73" i="15"/>
  <c r="K73" i="15"/>
  <c r="J73" i="15"/>
  <c r="I73" i="15"/>
  <c r="H73" i="15"/>
  <c r="G73" i="15"/>
  <c r="F73" i="15"/>
  <c r="E73" i="15"/>
  <c r="M68" i="15"/>
  <c r="L68" i="15"/>
  <c r="L64" i="15" s="1"/>
  <c r="K68" i="15"/>
  <c r="J68" i="15"/>
  <c r="I68" i="15"/>
  <c r="H68" i="15"/>
  <c r="H64" i="15" s="1"/>
  <c r="G68" i="15"/>
  <c r="F68" i="15"/>
  <c r="E68" i="15"/>
  <c r="M65" i="15"/>
  <c r="M64" i="15" s="1"/>
  <c r="L65" i="15"/>
  <c r="K65" i="15"/>
  <c r="J65" i="15"/>
  <c r="I65" i="15"/>
  <c r="I64" i="15" s="1"/>
  <c r="H65" i="15"/>
  <c r="G65" i="15"/>
  <c r="F65" i="15"/>
  <c r="E65" i="15"/>
  <c r="E64" i="15" s="1"/>
  <c r="K64" i="15"/>
  <c r="J64" i="15"/>
  <c r="G64" i="15"/>
  <c r="F64" i="15"/>
  <c r="M59" i="15"/>
  <c r="L59" i="15"/>
  <c r="K59" i="15"/>
  <c r="J59" i="15"/>
  <c r="I59" i="15"/>
  <c r="H59" i="15"/>
  <c r="G59" i="15"/>
  <c r="F59" i="15"/>
  <c r="E59" i="15"/>
  <c r="M56" i="15"/>
  <c r="L56" i="15"/>
  <c r="L52" i="15" s="1"/>
  <c r="K56" i="15"/>
  <c r="J56" i="15"/>
  <c r="I56" i="15"/>
  <c r="H56" i="15"/>
  <c r="H52" i="15" s="1"/>
  <c r="G56" i="15"/>
  <c r="F56" i="15"/>
  <c r="E56" i="15"/>
  <c r="M53" i="15"/>
  <c r="M52" i="15" s="1"/>
  <c r="L53" i="15"/>
  <c r="K53" i="15"/>
  <c r="J53" i="15"/>
  <c r="I53" i="15"/>
  <c r="I52" i="15" s="1"/>
  <c r="H53" i="15"/>
  <c r="G53" i="15"/>
  <c r="F53" i="15"/>
  <c r="E53" i="15"/>
  <c r="E52" i="15" s="1"/>
  <c r="K52" i="15"/>
  <c r="J52" i="15"/>
  <c r="J51" i="15" s="1"/>
  <c r="G52" i="15"/>
  <c r="F52" i="15"/>
  <c r="F51" i="15" s="1"/>
  <c r="K51" i="15"/>
  <c r="G51" i="15"/>
  <c r="M47" i="15"/>
  <c r="L47" i="15"/>
  <c r="L4" i="15" s="1"/>
  <c r="K47" i="15"/>
  <c r="J47" i="15"/>
  <c r="I47" i="15"/>
  <c r="H47" i="15"/>
  <c r="H4" i="15" s="1"/>
  <c r="G47" i="15"/>
  <c r="F47" i="15"/>
  <c r="E47" i="15"/>
  <c r="M8" i="15"/>
  <c r="M4" i="15" s="1"/>
  <c r="L8" i="15"/>
  <c r="K8" i="15"/>
  <c r="J8" i="15"/>
  <c r="I8" i="15"/>
  <c r="I4" i="15" s="1"/>
  <c r="H8" i="15"/>
  <c r="G8" i="15"/>
  <c r="F8" i="15"/>
  <c r="E8" i="15"/>
  <c r="E4" i="15" s="1"/>
  <c r="M5" i="15"/>
  <c r="L5" i="15"/>
  <c r="K5" i="15"/>
  <c r="J5" i="15"/>
  <c r="J4" i="15" s="1"/>
  <c r="J92" i="15" s="1"/>
  <c r="I5" i="15"/>
  <c r="H5" i="15"/>
  <c r="G5" i="15"/>
  <c r="F5" i="15"/>
  <c r="F4" i="15" s="1"/>
  <c r="F92" i="15" s="1"/>
  <c r="E5" i="15"/>
  <c r="K4" i="15"/>
  <c r="K92" i="15" s="1"/>
  <c r="G4" i="15"/>
  <c r="G92" i="15" s="1"/>
  <c r="M81" i="14"/>
  <c r="M77" i="14" s="1"/>
  <c r="L81" i="14"/>
  <c r="K81" i="14"/>
  <c r="J81" i="14"/>
  <c r="I81" i="14"/>
  <c r="I77" i="14" s="1"/>
  <c r="H81" i="14"/>
  <c r="G81" i="14"/>
  <c r="F81" i="14"/>
  <c r="E81" i="14"/>
  <c r="E77" i="14" s="1"/>
  <c r="M78" i="14"/>
  <c r="L78" i="14"/>
  <c r="K78" i="14"/>
  <c r="J78" i="14"/>
  <c r="J77" i="14" s="1"/>
  <c r="I78" i="14"/>
  <c r="H78" i="14"/>
  <c r="G78" i="14"/>
  <c r="F78" i="14"/>
  <c r="F77" i="14" s="1"/>
  <c r="E78" i="14"/>
  <c r="L77" i="14"/>
  <c r="K77" i="14"/>
  <c r="H77" i="14"/>
  <c r="G77" i="14"/>
  <c r="M73" i="14"/>
  <c r="L73" i="14"/>
  <c r="K73" i="14"/>
  <c r="J73" i="14"/>
  <c r="I73" i="14"/>
  <c r="H73" i="14"/>
  <c r="G73" i="14"/>
  <c r="F73" i="14"/>
  <c r="E73" i="14"/>
  <c r="M68" i="14"/>
  <c r="M64" i="14" s="1"/>
  <c r="L68" i="14"/>
  <c r="K68" i="14"/>
  <c r="J68" i="14"/>
  <c r="I68" i="14"/>
  <c r="I64" i="14" s="1"/>
  <c r="H68" i="14"/>
  <c r="G68" i="14"/>
  <c r="F68" i="14"/>
  <c r="E68" i="14"/>
  <c r="E64" i="14" s="1"/>
  <c r="M65" i="14"/>
  <c r="L65" i="14"/>
  <c r="K65" i="14"/>
  <c r="J65" i="14"/>
  <c r="J64" i="14" s="1"/>
  <c r="I65" i="14"/>
  <c r="H65" i="14"/>
  <c r="G65" i="14"/>
  <c r="F65" i="14"/>
  <c r="F64" i="14" s="1"/>
  <c r="E65" i="14"/>
  <c r="L64" i="14"/>
  <c r="K64" i="14"/>
  <c r="H64" i="14"/>
  <c r="G64" i="14"/>
  <c r="M59" i="14"/>
  <c r="L59" i="14"/>
  <c r="K59" i="14"/>
  <c r="J59" i="14"/>
  <c r="I59" i="14"/>
  <c r="H59" i="14"/>
  <c r="G59" i="14"/>
  <c r="F59" i="14"/>
  <c r="E59" i="14"/>
  <c r="M56" i="14"/>
  <c r="M52" i="14" s="1"/>
  <c r="L56" i="14"/>
  <c r="K56" i="14"/>
  <c r="J56" i="14"/>
  <c r="I56" i="14"/>
  <c r="I52" i="14" s="1"/>
  <c r="H56" i="14"/>
  <c r="G56" i="14"/>
  <c r="F56" i="14"/>
  <c r="E56" i="14"/>
  <c r="E52" i="14" s="1"/>
  <c r="M53" i="14"/>
  <c r="L53" i="14"/>
  <c r="K53" i="14"/>
  <c r="J53" i="14"/>
  <c r="J52" i="14" s="1"/>
  <c r="I53" i="14"/>
  <c r="H53" i="14"/>
  <c r="G53" i="14"/>
  <c r="F53" i="14"/>
  <c r="F52" i="14" s="1"/>
  <c r="E53" i="14"/>
  <c r="L52" i="14"/>
  <c r="K52" i="14"/>
  <c r="K51" i="14" s="1"/>
  <c r="H52" i="14"/>
  <c r="G52" i="14"/>
  <c r="G51" i="14" s="1"/>
  <c r="L51" i="14"/>
  <c r="H51" i="14"/>
  <c r="M47" i="14"/>
  <c r="M4" i="14" s="1"/>
  <c r="L47" i="14"/>
  <c r="K47" i="14"/>
  <c r="J47" i="14"/>
  <c r="I47" i="14"/>
  <c r="I4" i="14" s="1"/>
  <c r="H47" i="14"/>
  <c r="G47" i="14"/>
  <c r="F47" i="14"/>
  <c r="E47" i="14"/>
  <c r="E4" i="14" s="1"/>
  <c r="M8" i="14"/>
  <c r="L8" i="14"/>
  <c r="K8" i="14"/>
  <c r="J8" i="14"/>
  <c r="J4" i="14" s="1"/>
  <c r="I8" i="14"/>
  <c r="H8" i="14"/>
  <c r="G8" i="14"/>
  <c r="F8" i="14"/>
  <c r="E8" i="14"/>
  <c r="M5" i="14"/>
  <c r="L5" i="14"/>
  <c r="K5" i="14"/>
  <c r="K4" i="14" s="1"/>
  <c r="K92" i="14" s="1"/>
  <c r="J5" i="14"/>
  <c r="I5" i="14"/>
  <c r="H5" i="14"/>
  <c r="G5" i="14"/>
  <c r="G4" i="14" s="1"/>
  <c r="F5" i="14"/>
  <c r="F4" i="14" s="1"/>
  <c r="E5" i="14"/>
  <c r="L4" i="14"/>
  <c r="L92" i="14" s="1"/>
  <c r="H4" i="14"/>
  <c r="H92" i="14" s="1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M9" i="13" s="1"/>
  <c r="L10" i="13"/>
  <c r="K10" i="13"/>
  <c r="J10" i="13"/>
  <c r="I10" i="13"/>
  <c r="I9" i="13" s="1"/>
  <c r="H10" i="13"/>
  <c r="G10" i="13"/>
  <c r="F10" i="13"/>
  <c r="E10" i="13"/>
  <c r="E9" i="13" s="1"/>
  <c r="L9" i="13"/>
  <c r="K9" i="13"/>
  <c r="J9" i="13"/>
  <c r="H9" i="13"/>
  <c r="G9" i="13"/>
  <c r="F9" i="13"/>
  <c r="M4" i="13"/>
  <c r="L4" i="13"/>
  <c r="L40" i="13" s="1"/>
  <c r="K4" i="13"/>
  <c r="K40" i="13" s="1"/>
  <c r="J4" i="13"/>
  <c r="J40" i="13" s="1"/>
  <c r="I4" i="13"/>
  <c r="H4" i="13"/>
  <c r="H40" i="13" s="1"/>
  <c r="G4" i="13"/>
  <c r="G40" i="13" s="1"/>
  <c r="F4" i="13"/>
  <c r="F40" i="13" s="1"/>
  <c r="E4" i="13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G4" i="11"/>
  <c r="G26" i="11" s="1"/>
  <c r="F4" i="11"/>
  <c r="F26" i="11" s="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G92" i="14" l="1"/>
  <c r="J92" i="14"/>
  <c r="I92" i="14"/>
  <c r="F51" i="14"/>
  <c r="F92" i="14" s="1"/>
  <c r="J51" i="14"/>
  <c r="E51" i="14"/>
  <c r="E92" i="14" s="1"/>
  <c r="I51" i="14"/>
  <c r="M51" i="14"/>
  <c r="M92" i="14" s="1"/>
  <c r="E92" i="16"/>
  <c r="I92" i="16"/>
  <c r="M92" i="16"/>
  <c r="H92" i="16"/>
  <c r="L92" i="16"/>
  <c r="G92" i="16"/>
  <c r="K92" i="16"/>
  <c r="E92" i="17"/>
  <c r="E40" i="13"/>
  <c r="I40" i="13"/>
  <c r="M40" i="13"/>
  <c r="E92" i="15"/>
  <c r="M92" i="15"/>
  <c r="L92" i="15"/>
  <c r="E51" i="15"/>
  <c r="I51" i="15"/>
  <c r="I92" i="15" s="1"/>
  <c r="M51" i="15"/>
  <c r="H51" i="15"/>
  <c r="H92" i="15" s="1"/>
  <c r="L51" i="15"/>
  <c r="L92" i="17"/>
  <c r="G92" i="17"/>
  <c r="K92" i="17"/>
  <c r="F92" i="17"/>
  <c r="J92" i="17"/>
</calcChain>
</file>

<file path=xl/sharedStrings.xml><?xml version="1.0" encoding="utf-8"?>
<sst xmlns="http://schemas.openxmlformats.org/spreadsheetml/2006/main" count="6489" uniqueCount="171">
  <si>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</si>
  <si>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</si>
  <si>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</si>
  <si>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</si>
  <si>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</si>
  <si>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</si>
  <si>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</si>
  <si>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</si>
  <si>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</si>
  <si>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</si>
  <si>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</si>
  <si>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</si>
  <si>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</si>
  <si>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</si>
  <si>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</si>
  <si>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</si>
  <si>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</si>
  <si>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</si>
  <si>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</si>
  <si>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</si>
  <si>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</si>
  <si>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</si>
  <si>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</si>
  <si>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</si>
  <si>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</si>
  <si>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</si>
  <si>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</si>
  <si>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</si>
  <si>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</si>
  <si>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</si>
  <si>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</si>
  <si>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</si>
  <si>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</si>
  <si>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</si>
  <si>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</si>
  <si>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</si>
  <si>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</si>
  <si>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</si>
  <si>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</si>
  <si>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</si>
  <si>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</si>
  <si>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</si>
  <si>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</si>
  <si>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</si>
  <si>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</si>
  <si>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</si>
  <si>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</si>
  <si>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</si>
  <si>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</si>
  <si>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</si>
  <si>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</si>
  <si>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</si>
  <si>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</si>
  <si>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</si>
  <si>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</si>
  <si>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</si>
  <si>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</si>
  <si>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</si>
  <si>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</si>
  <si>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</si>
  <si>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</si>
  <si>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</si>
  <si>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</si>
  <si>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</si>
  <si>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</si>
  <si>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</si>
  <si>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</si>
  <si>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</si>
  <si>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</si>
  <si>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</si>
  <si>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</si>
  <si>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</si>
  <si>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</si>
  <si>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</si>
  <si>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</si>
  <si>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</si>
  <si>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</si>
  <si>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</si>
  <si>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</si>
  <si>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</si>
  <si>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</si>
  <si>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</si>
  <si>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</si>
  <si>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</si>
  <si>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</si>
  <si>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</si>
  <si>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</si>
  <si>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</si>
  <si>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</si>
  <si>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</si>
  <si>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</si>
  <si>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</si>
  <si>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</si>
  <si>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</si>
  <si>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</si>
  <si>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</si>
  <si>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</si>
  <si>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</si>
  <si>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</si>
  <si>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</si>
  <si>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</si>
  <si>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</si>
  <si>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</si>
  <si>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</si>
  <si>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</si>
  <si>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</si>
  <si>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</si>
  <si>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</si>
  <si>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</si>
  <si>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</si>
  <si>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</si>
  <si>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</si>
  <si>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</si>
  <si>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</si>
  <si>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</si>
  <si>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</si>
  <si>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</si>
  <si>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</si>
  <si>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</si>
  <si>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</si>
  <si>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</si>
  <si>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</si>
  <si>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Office Of The Premier</t>
  </si>
  <si>
    <t>Table B.2: Payments and estimates by economic classification: Office Of The Premier</t>
  </si>
  <si>
    <t>2011/12</t>
  </si>
  <si>
    <t>2010/11</t>
  </si>
  <si>
    <t xml:space="preserve">10. </t>
  </si>
  <si>
    <t>2015/16</t>
  </si>
  <si>
    <t xml:space="preserve">1. Administration </t>
  </si>
  <si>
    <t xml:space="preserve">11. </t>
  </si>
  <si>
    <t>2013/14</t>
  </si>
  <si>
    <t>2014/15</t>
  </si>
  <si>
    <t>2012/13</t>
  </si>
  <si>
    <t>2016/17</t>
  </si>
  <si>
    <t xml:space="preserve">12. </t>
  </si>
  <si>
    <t>1. Strategic Human Resources</t>
  </si>
  <si>
    <t>2. Information Communication Technology</t>
  </si>
  <si>
    <t>3. Legal Services</t>
  </si>
  <si>
    <t>4. Communication Services</t>
  </si>
  <si>
    <t>5. Programme Support</t>
  </si>
  <si>
    <t>1. Special Programmes</t>
  </si>
  <si>
    <t>2. Intergovernmental Relations</t>
  </si>
  <si>
    <t>3. Provincial Policy Management</t>
  </si>
  <si>
    <t>4. Programme Support</t>
  </si>
  <si>
    <t xml:space="preserve">8. </t>
  </si>
  <si>
    <t>3. Policy And Governance</t>
  </si>
  <si>
    <t>2. Institutional Development</t>
  </si>
  <si>
    <t>1. Premier Support</t>
  </si>
  <si>
    <t>2. Executive Council Support</t>
  </si>
  <si>
    <t>3. Director General Support</t>
  </si>
  <si>
    <t>4. Financial Management</t>
  </si>
  <si>
    <t xml:space="preserve">13. </t>
  </si>
  <si>
    <t xml:space="preserve">14. </t>
  </si>
  <si>
    <t xml:space="preserve">15. </t>
  </si>
  <si>
    <t xml:space="preserve">9. </t>
  </si>
  <si>
    <t xml:space="preserve">4. </t>
  </si>
  <si>
    <t xml:space="preserve">5. </t>
  </si>
  <si>
    <t xml:space="preserve">6. </t>
  </si>
  <si>
    <t xml:space="preserve">7. </t>
  </si>
  <si>
    <t>Table 2.2: Summary of departmental receipts collection</t>
  </si>
  <si>
    <t>Table 2.3: Summary of payments and estimates by programme: Office Of The Premier</t>
  </si>
  <si>
    <t>Table 2.4: Summary of provincial payments and estimates by economic classification: Office Of The Premier</t>
  </si>
  <si>
    <t xml:space="preserve">Table 2.10.1: Summary of payments and estimates by sub-programme: Administration </t>
  </si>
  <si>
    <t xml:space="preserve">Table 2.12.1: Summary of payments and estimates by economic classification: Administration </t>
  </si>
  <si>
    <t>Table 2.10.2: Summary of payments and estimates by sub-programme: Institutional Development</t>
  </si>
  <si>
    <t>Table 2.10.3: Summary of payments and estimates by sub-programme: Policy And Governance</t>
  </si>
  <si>
    <t>Table 2.12.2: Summary of payments and estimates by economic classification: Institutional Development</t>
  </si>
  <si>
    <t>Table 2.12.3: Summary of payments and estimates by economic classification: Policy And Governance</t>
  </si>
  <si>
    <t xml:space="preserve">Table B.3.1: Payments and estimates by economic classification: Administration </t>
  </si>
  <si>
    <t>Table B.3.2: Payments and estimates by economic classification: Institutional Development</t>
  </si>
  <si>
    <t>Table B.3.3: Payments and estimates by economic classification: Policy And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</si>
</sst>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132</v>
      </c>
      <c r="F3" s="173" t="s">
        <v>130</v>
      </c>
      <c r="G3" s="174"/>
      <c r="H3" s="175"/>
      <c r="I3" s="17" t="s">
        <v>131</v>
      </c>
      <c r="J3" s="17" t="s">
        <v>127</v>
      </c>
      <c r="K3" s="17" t="s">
        <v>133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72</v>
      </c>
      <c r="D9" s="33">
        <v>73</v>
      </c>
      <c r="E9" s="33">
        <v>73</v>
      </c>
      <c r="F9" s="32">
        <v>110</v>
      </c>
      <c r="G9" s="33">
        <v>110</v>
      </c>
      <c r="H9" s="34">
        <v>110</v>
      </c>
      <c r="I9" s="33">
        <v>72</v>
      </c>
      <c r="J9" s="33">
        <v>72</v>
      </c>
      <c r="K9" s="33">
        <v>72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185</v>
      </c>
      <c r="D13" s="33">
        <v>23</v>
      </c>
      <c r="E13" s="33">
        <v>100</v>
      </c>
      <c r="F13" s="32">
        <v>90</v>
      </c>
      <c r="G13" s="33">
        <v>90</v>
      </c>
      <c r="H13" s="34">
        <v>90</v>
      </c>
      <c r="I13" s="33">
        <v>90</v>
      </c>
      <c r="J13" s="33">
        <v>90</v>
      </c>
      <c r="K13" s="33">
        <v>90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212</v>
      </c>
      <c r="D14" s="36">
        <v>0</v>
      </c>
      <c r="E14" s="36">
        <v>0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469</v>
      </c>
      <c r="D15" s="61">
        <f t="shared" ref="D15:K15" si="1">SUM(D5:D14)</f>
        <v>96</v>
      </c>
      <c r="E15" s="61">
        <f t="shared" si="1"/>
        <v>173</v>
      </c>
      <c r="F15" s="62">
        <f t="shared" si="1"/>
        <v>200</v>
      </c>
      <c r="G15" s="61">
        <f t="shared" si="1"/>
        <v>200</v>
      </c>
      <c r="H15" s="63">
        <f t="shared" si="1"/>
        <v>200</v>
      </c>
      <c r="I15" s="61">
        <f t="shared" si="1"/>
        <v>162</v>
      </c>
      <c r="J15" s="61">
        <f t="shared" si="1"/>
        <v>162</v>
      </c>
      <c r="K15" s="61">
        <f t="shared" si="1"/>
        <v>162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132</v>
      </c>
      <c r="H3" s="173" t="s">
        <v>130</v>
      </c>
      <c r="I3" s="174"/>
      <c r="J3" s="175"/>
      <c r="K3" s="17" t="s">
        <v>131</v>
      </c>
      <c r="L3" s="17" t="s">
        <v>127</v>
      </c>
      <c r="M3" s="17" t="s">
        <v>133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72</v>
      </c>
      <c r="F9" s="72">
        <f t="shared" ref="F9:M9" si="1">F10+F19</f>
        <v>73</v>
      </c>
      <c r="G9" s="72">
        <f t="shared" si="1"/>
        <v>73</v>
      </c>
      <c r="H9" s="73">
        <f t="shared" si="1"/>
        <v>110</v>
      </c>
      <c r="I9" s="72">
        <f t="shared" si="1"/>
        <v>110</v>
      </c>
      <c r="J9" s="74">
        <f t="shared" si="1"/>
        <v>110</v>
      </c>
      <c r="K9" s="72">
        <f t="shared" si="1"/>
        <v>72</v>
      </c>
      <c r="L9" s="72">
        <f t="shared" si="1"/>
        <v>72</v>
      </c>
      <c r="M9" s="72">
        <f t="shared" si="1"/>
        <v>72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72</v>
      </c>
      <c r="F10" s="100">
        <f t="shared" ref="F10:M10" si="2">SUM(F11:F13)</f>
        <v>73</v>
      </c>
      <c r="G10" s="100">
        <f t="shared" si="2"/>
        <v>73</v>
      </c>
      <c r="H10" s="101">
        <f t="shared" si="2"/>
        <v>110</v>
      </c>
      <c r="I10" s="100">
        <f t="shared" si="2"/>
        <v>110</v>
      </c>
      <c r="J10" s="102">
        <f t="shared" si="2"/>
        <v>110</v>
      </c>
      <c r="K10" s="100">
        <f t="shared" si="2"/>
        <v>72</v>
      </c>
      <c r="L10" s="100">
        <f t="shared" si="2"/>
        <v>72</v>
      </c>
      <c r="M10" s="100">
        <f t="shared" si="2"/>
        <v>72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72</v>
      </c>
      <c r="F13" s="86">
        <v>73</v>
      </c>
      <c r="G13" s="86">
        <v>73</v>
      </c>
      <c r="H13" s="87">
        <v>110</v>
      </c>
      <c r="I13" s="86">
        <v>110</v>
      </c>
      <c r="J13" s="88">
        <v>110</v>
      </c>
      <c r="K13" s="86">
        <v>72</v>
      </c>
      <c r="L13" s="86">
        <v>72</v>
      </c>
      <c r="M13" s="86">
        <v>72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72</v>
      </c>
      <c r="F15" s="79">
        <v>73</v>
      </c>
      <c r="G15" s="79">
        <v>73</v>
      </c>
      <c r="H15" s="80">
        <v>110</v>
      </c>
      <c r="I15" s="79">
        <v>110</v>
      </c>
      <c r="J15" s="81">
        <v>110</v>
      </c>
      <c r="K15" s="79">
        <v>72</v>
      </c>
      <c r="L15" s="79">
        <v>72</v>
      </c>
      <c r="M15" s="81">
        <v>72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185</v>
      </c>
      <c r="F36" s="72">
        <f t="shared" ref="F36:M36" si="5">SUM(F37:F38)</f>
        <v>23</v>
      </c>
      <c r="G36" s="72">
        <f t="shared" si="5"/>
        <v>100</v>
      </c>
      <c r="H36" s="73">
        <f t="shared" si="5"/>
        <v>90</v>
      </c>
      <c r="I36" s="72">
        <f t="shared" si="5"/>
        <v>90</v>
      </c>
      <c r="J36" s="74">
        <f t="shared" si="5"/>
        <v>90</v>
      </c>
      <c r="K36" s="72">
        <f t="shared" si="5"/>
        <v>90</v>
      </c>
      <c r="L36" s="72">
        <f t="shared" si="5"/>
        <v>90</v>
      </c>
      <c r="M36" s="72">
        <f t="shared" si="5"/>
        <v>90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185</v>
      </c>
      <c r="F38" s="93">
        <v>23</v>
      </c>
      <c r="G38" s="93">
        <v>100</v>
      </c>
      <c r="H38" s="94">
        <v>90</v>
      </c>
      <c r="I38" s="93">
        <v>90</v>
      </c>
      <c r="J38" s="95">
        <v>90</v>
      </c>
      <c r="K38" s="93">
        <v>90</v>
      </c>
      <c r="L38" s="93">
        <v>90</v>
      </c>
      <c r="M38" s="93">
        <v>90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212</v>
      </c>
      <c r="F39" s="72">
        <v>0</v>
      </c>
      <c r="G39" s="72">
        <v>0</v>
      </c>
      <c r="H39" s="73">
        <v>0</v>
      </c>
      <c r="I39" s="72">
        <v>0</v>
      </c>
      <c r="J39" s="74">
        <v>0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469</v>
      </c>
      <c r="F40" s="46">
        <f t="shared" ref="F40:M40" si="6">F4+F9+F21+F29+F31+F36+F39</f>
        <v>96</v>
      </c>
      <c r="G40" s="46">
        <f t="shared" si="6"/>
        <v>173</v>
      </c>
      <c r="H40" s="47">
        <f t="shared" si="6"/>
        <v>200</v>
      </c>
      <c r="I40" s="46">
        <f t="shared" si="6"/>
        <v>200</v>
      </c>
      <c r="J40" s="48">
        <f t="shared" si="6"/>
        <v>200</v>
      </c>
      <c r="K40" s="46">
        <f t="shared" si="6"/>
        <v>162</v>
      </c>
      <c r="L40" s="46">
        <f t="shared" si="6"/>
        <v>162</v>
      </c>
      <c r="M40" s="46">
        <f t="shared" si="6"/>
        <v>162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132</v>
      </c>
      <c r="H3" s="173" t="s">
        <v>130</v>
      </c>
      <c r="I3" s="174"/>
      <c r="J3" s="175"/>
      <c r="K3" s="17" t="s">
        <v>131</v>
      </c>
      <c r="L3" s="17" t="s">
        <v>127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125097.3508</v>
      </c>
      <c r="F4" s="72">
        <f t="shared" ref="F4:M4" si="0">F5+F8+F47</f>
        <v>133132.76</v>
      </c>
      <c r="G4" s="72">
        <f t="shared" si="0"/>
        <v>132336</v>
      </c>
      <c r="H4" s="73">
        <f t="shared" si="0"/>
        <v>148995</v>
      </c>
      <c r="I4" s="72">
        <f t="shared" si="0"/>
        <v>167716</v>
      </c>
      <c r="J4" s="74">
        <f t="shared" si="0"/>
        <v>167601</v>
      </c>
      <c r="K4" s="72">
        <f t="shared" si="0"/>
        <v>153522</v>
      </c>
      <c r="L4" s="72">
        <f t="shared" si="0"/>
        <v>160171</v>
      </c>
      <c r="M4" s="72">
        <f t="shared" si="0"/>
        <v>169568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73126.558799999999</v>
      </c>
      <c r="F5" s="100">
        <f t="shared" ref="F5:M5" si="1">SUM(F6:F7)</f>
        <v>83403.360000000001</v>
      </c>
      <c r="G5" s="100">
        <f t="shared" si="1"/>
        <v>83419</v>
      </c>
      <c r="H5" s="101">
        <f t="shared" si="1"/>
        <v>101996</v>
      </c>
      <c r="I5" s="100">
        <f t="shared" si="1"/>
        <v>102463</v>
      </c>
      <c r="J5" s="102">
        <f t="shared" si="1"/>
        <v>102396</v>
      </c>
      <c r="K5" s="100">
        <f t="shared" si="1"/>
        <v>109275</v>
      </c>
      <c r="L5" s="100">
        <f t="shared" si="1"/>
        <v>115176</v>
      </c>
      <c r="M5" s="100">
        <f t="shared" si="1"/>
        <v>121397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58372.648999999998</v>
      </c>
      <c r="F6" s="79">
        <v>66803.3</v>
      </c>
      <c r="G6" s="79">
        <v>66737</v>
      </c>
      <c r="H6" s="80">
        <v>80958</v>
      </c>
      <c r="I6" s="79">
        <v>81303</v>
      </c>
      <c r="J6" s="81">
        <v>81386</v>
      </c>
      <c r="K6" s="79">
        <v>87364</v>
      </c>
      <c r="L6" s="79">
        <v>92011</v>
      </c>
      <c r="M6" s="79">
        <v>97116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14753.909799999999</v>
      </c>
      <c r="F7" s="93">
        <v>16600.059999999998</v>
      </c>
      <c r="G7" s="93">
        <v>16682</v>
      </c>
      <c r="H7" s="94">
        <v>21038</v>
      </c>
      <c r="I7" s="93">
        <v>21160</v>
      </c>
      <c r="J7" s="95">
        <v>21010</v>
      </c>
      <c r="K7" s="93">
        <v>21911</v>
      </c>
      <c r="L7" s="93">
        <v>23165</v>
      </c>
      <c r="M7" s="93">
        <v>24281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51970.792000000001</v>
      </c>
      <c r="F8" s="100">
        <f t="shared" ref="F8:M8" si="2">SUM(F9:F46)</f>
        <v>49729.4</v>
      </c>
      <c r="G8" s="100">
        <f t="shared" si="2"/>
        <v>48917</v>
      </c>
      <c r="H8" s="101">
        <f t="shared" si="2"/>
        <v>46999</v>
      </c>
      <c r="I8" s="100">
        <f t="shared" si="2"/>
        <v>65253</v>
      </c>
      <c r="J8" s="102">
        <f t="shared" si="2"/>
        <v>65205</v>
      </c>
      <c r="K8" s="100">
        <f t="shared" si="2"/>
        <v>44247</v>
      </c>
      <c r="L8" s="100">
        <f t="shared" si="2"/>
        <v>44995</v>
      </c>
      <c r="M8" s="100">
        <f t="shared" si="2"/>
        <v>48171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74</v>
      </c>
      <c r="G9" s="79">
        <v>432</v>
      </c>
      <c r="H9" s="80">
        <v>252</v>
      </c>
      <c r="I9" s="79">
        <v>252</v>
      </c>
      <c r="J9" s="81">
        <v>244</v>
      </c>
      <c r="K9" s="79">
        <v>187</v>
      </c>
      <c r="L9" s="79">
        <v>197</v>
      </c>
      <c r="M9" s="79">
        <v>207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846</v>
      </c>
      <c r="F10" s="86">
        <v>1570</v>
      </c>
      <c r="G10" s="86">
        <v>904</v>
      </c>
      <c r="H10" s="87">
        <v>440</v>
      </c>
      <c r="I10" s="86">
        <v>440</v>
      </c>
      <c r="J10" s="88">
        <v>2444</v>
      </c>
      <c r="K10" s="86">
        <v>757</v>
      </c>
      <c r="L10" s="86">
        <v>739</v>
      </c>
      <c r="M10" s="86">
        <v>776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308</v>
      </c>
      <c r="F11" s="86">
        <v>504</v>
      </c>
      <c r="G11" s="86">
        <v>331</v>
      </c>
      <c r="H11" s="87">
        <v>133</v>
      </c>
      <c r="I11" s="86">
        <v>133</v>
      </c>
      <c r="J11" s="88">
        <v>133</v>
      </c>
      <c r="K11" s="86">
        <v>231</v>
      </c>
      <c r="L11" s="86">
        <v>86</v>
      </c>
      <c r="M11" s="86">
        <v>89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2097</v>
      </c>
      <c r="F12" s="86">
        <v>2344</v>
      </c>
      <c r="G12" s="86">
        <v>2939</v>
      </c>
      <c r="H12" s="87">
        <v>2762</v>
      </c>
      <c r="I12" s="86">
        <v>2394</v>
      </c>
      <c r="J12" s="88">
        <v>2762</v>
      </c>
      <c r="K12" s="86">
        <v>3189</v>
      </c>
      <c r="L12" s="86">
        <v>3141</v>
      </c>
      <c r="M12" s="86">
        <v>3307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31</v>
      </c>
      <c r="F13" s="86">
        <v>0</v>
      </c>
      <c r="G13" s="86">
        <v>0</v>
      </c>
      <c r="H13" s="87">
        <v>28</v>
      </c>
      <c r="I13" s="86">
        <v>28</v>
      </c>
      <c r="J13" s="88">
        <v>27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3600</v>
      </c>
      <c r="F14" s="86">
        <v>4166</v>
      </c>
      <c r="G14" s="86">
        <v>3287</v>
      </c>
      <c r="H14" s="87">
        <v>3763</v>
      </c>
      <c r="I14" s="86">
        <v>3896</v>
      </c>
      <c r="J14" s="88">
        <v>4873</v>
      </c>
      <c r="K14" s="86">
        <v>4303</v>
      </c>
      <c r="L14" s="86">
        <v>4178</v>
      </c>
      <c r="M14" s="86">
        <v>4174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2921</v>
      </c>
      <c r="F15" s="86">
        <v>3728</v>
      </c>
      <c r="G15" s="86">
        <v>4129</v>
      </c>
      <c r="H15" s="87">
        <v>3886</v>
      </c>
      <c r="I15" s="86">
        <v>3343</v>
      </c>
      <c r="J15" s="88">
        <v>3817</v>
      </c>
      <c r="K15" s="86">
        <v>4512</v>
      </c>
      <c r="L15" s="86">
        <v>4677</v>
      </c>
      <c r="M15" s="86">
        <v>5923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1108</v>
      </c>
      <c r="F16" s="86">
        <v>1304</v>
      </c>
      <c r="G16" s="86">
        <v>1403</v>
      </c>
      <c r="H16" s="87">
        <v>2000</v>
      </c>
      <c r="I16" s="86">
        <v>1646</v>
      </c>
      <c r="J16" s="88">
        <v>1937</v>
      </c>
      <c r="K16" s="86">
        <v>774</v>
      </c>
      <c r="L16" s="86">
        <v>799</v>
      </c>
      <c r="M16" s="86">
        <v>841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283</v>
      </c>
      <c r="F21" s="86">
        <v>862</v>
      </c>
      <c r="G21" s="86">
        <v>160</v>
      </c>
      <c r="H21" s="87">
        <v>86</v>
      </c>
      <c r="I21" s="86">
        <v>86</v>
      </c>
      <c r="J21" s="88">
        <v>25</v>
      </c>
      <c r="K21" s="86">
        <v>0</v>
      </c>
      <c r="L21" s="86">
        <v>3</v>
      </c>
      <c r="M21" s="86">
        <v>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1089</v>
      </c>
      <c r="F22" s="86">
        <v>1761</v>
      </c>
      <c r="G22" s="86">
        <v>1049</v>
      </c>
      <c r="H22" s="87">
        <v>1251</v>
      </c>
      <c r="I22" s="86">
        <v>1333</v>
      </c>
      <c r="J22" s="88">
        <v>1988</v>
      </c>
      <c r="K22" s="86">
        <v>698</v>
      </c>
      <c r="L22" s="86">
        <v>587</v>
      </c>
      <c r="M22" s="86">
        <v>670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15351</v>
      </c>
      <c r="F23" s="86">
        <v>5797</v>
      </c>
      <c r="G23" s="86">
        <v>5774</v>
      </c>
      <c r="H23" s="87">
        <v>5765</v>
      </c>
      <c r="I23" s="86">
        <v>23505</v>
      </c>
      <c r="J23" s="88">
        <v>16911</v>
      </c>
      <c r="K23" s="86">
        <v>4515</v>
      </c>
      <c r="L23" s="86">
        <v>5170</v>
      </c>
      <c r="M23" s="86">
        <v>5445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2592</v>
      </c>
      <c r="F25" s="86">
        <v>1</v>
      </c>
      <c r="G25" s="86">
        <v>442</v>
      </c>
      <c r="H25" s="87">
        <v>956</v>
      </c>
      <c r="I25" s="86">
        <v>-713</v>
      </c>
      <c r="J25" s="88">
        <v>508</v>
      </c>
      <c r="K25" s="86">
        <v>3292</v>
      </c>
      <c r="L25" s="86">
        <v>3484</v>
      </c>
      <c r="M25" s="86">
        <v>2644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10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10</v>
      </c>
      <c r="I27" s="86">
        <v>10</v>
      </c>
      <c r="J27" s="88">
        <v>10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272</v>
      </c>
      <c r="F29" s="86">
        <v>289</v>
      </c>
      <c r="G29" s="86">
        <v>313</v>
      </c>
      <c r="H29" s="87">
        <v>303</v>
      </c>
      <c r="I29" s="86">
        <v>303</v>
      </c>
      <c r="J29" s="88">
        <v>289</v>
      </c>
      <c r="K29" s="86">
        <v>402</v>
      </c>
      <c r="L29" s="86">
        <v>406</v>
      </c>
      <c r="M29" s="86">
        <v>427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211</v>
      </c>
      <c r="F30" s="86">
        <v>343</v>
      </c>
      <c r="G30" s="86">
        <v>592</v>
      </c>
      <c r="H30" s="87">
        <v>562</v>
      </c>
      <c r="I30" s="86">
        <v>562</v>
      </c>
      <c r="J30" s="88">
        <v>562</v>
      </c>
      <c r="K30" s="86">
        <v>344</v>
      </c>
      <c r="L30" s="86">
        <v>379</v>
      </c>
      <c r="M30" s="86">
        <v>399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27</v>
      </c>
      <c r="H32" s="87">
        <v>17</v>
      </c>
      <c r="I32" s="86">
        <v>17</v>
      </c>
      <c r="J32" s="88">
        <v>47</v>
      </c>
      <c r="K32" s="86">
        <v>94</v>
      </c>
      <c r="L32" s="86">
        <v>20</v>
      </c>
      <c r="M32" s="86">
        <v>21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11</v>
      </c>
      <c r="F33" s="86">
        <v>21</v>
      </c>
      <c r="G33" s="86">
        <v>0</v>
      </c>
      <c r="H33" s="87">
        <v>3</v>
      </c>
      <c r="I33" s="86">
        <v>3</v>
      </c>
      <c r="J33" s="88">
        <v>3</v>
      </c>
      <c r="K33" s="86">
        <v>6</v>
      </c>
      <c r="L33" s="86">
        <v>3</v>
      </c>
      <c r="M33" s="86">
        <v>3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241</v>
      </c>
      <c r="F37" s="86">
        <v>463</v>
      </c>
      <c r="G37" s="86">
        <v>354</v>
      </c>
      <c r="H37" s="87">
        <v>840</v>
      </c>
      <c r="I37" s="86">
        <v>840</v>
      </c>
      <c r="J37" s="88">
        <v>899</v>
      </c>
      <c r="K37" s="86">
        <v>470</v>
      </c>
      <c r="L37" s="86">
        <v>396</v>
      </c>
      <c r="M37" s="86">
        <v>416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773</v>
      </c>
      <c r="F38" s="86">
        <v>918</v>
      </c>
      <c r="G38" s="86">
        <v>915</v>
      </c>
      <c r="H38" s="87">
        <v>759</v>
      </c>
      <c r="I38" s="86">
        <v>759</v>
      </c>
      <c r="J38" s="88">
        <v>762</v>
      </c>
      <c r="K38" s="86">
        <v>871</v>
      </c>
      <c r="L38" s="86">
        <v>779</v>
      </c>
      <c r="M38" s="86">
        <v>996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7261</v>
      </c>
      <c r="F39" s="86">
        <v>8109</v>
      </c>
      <c r="G39" s="86">
        <v>10095</v>
      </c>
      <c r="H39" s="87">
        <v>6533</v>
      </c>
      <c r="I39" s="86">
        <v>10937</v>
      </c>
      <c r="J39" s="88">
        <v>10006</v>
      </c>
      <c r="K39" s="86">
        <v>8430</v>
      </c>
      <c r="L39" s="86">
        <v>8955</v>
      </c>
      <c r="M39" s="86">
        <v>9431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1730</v>
      </c>
      <c r="F40" s="86">
        <v>1865</v>
      </c>
      <c r="G40" s="86">
        <v>3489</v>
      </c>
      <c r="H40" s="87">
        <v>3111</v>
      </c>
      <c r="I40" s="86">
        <v>5319</v>
      </c>
      <c r="J40" s="88">
        <v>3271</v>
      </c>
      <c r="K40" s="86">
        <v>1249</v>
      </c>
      <c r="L40" s="86">
        <v>1321</v>
      </c>
      <c r="M40" s="86">
        <v>2211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71</v>
      </c>
      <c r="F41" s="86">
        <v>3806</v>
      </c>
      <c r="G41" s="86">
        <v>659</v>
      </c>
      <c r="H41" s="87">
        <v>792</v>
      </c>
      <c r="I41" s="86">
        <v>792</v>
      </c>
      <c r="J41" s="88">
        <v>600</v>
      </c>
      <c r="K41" s="86">
        <v>352</v>
      </c>
      <c r="L41" s="86">
        <v>318</v>
      </c>
      <c r="M41" s="86">
        <v>335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9051.7919999999995</v>
      </c>
      <c r="F42" s="86">
        <v>10194.4</v>
      </c>
      <c r="G42" s="86">
        <v>9623</v>
      </c>
      <c r="H42" s="87">
        <v>8932</v>
      </c>
      <c r="I42" s="86">
        <v>6122</v>
      </c>
      <c r="J42" s="88">
        <v>9257</v>
      </c>
      <c r="K42" s="86">
        <v>8015</v>
      </c>
      <c r="L42" s="86">
        <v>7910</v>
      </c>
      <c r="M42" s="86">
        <v>8330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689</v>
      </c>
      <c r="F43" s="86">
        <v>632</v>
      </c>
      <c r="G43" s="86">
        <v>603</v>
      </c>
      <c r="H43" s="87">
        <v>1137</v>
      </c>
      <c r="I43" s="86">
        <v>877</v>
      </c>
      <c r="J43" s="88">
        <v>1374</v>
      </c>
      <c r="K43" s="86">
        <v>566</v>
      </c>
      <c r="L43" s="86">
        <v>583</v>
      </c>
      <c r="M43" s="86">
        <v>614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652</v>
      </c>
      <c r="F44" s="86">
        <v>585</v>
      </c>
      <c r="G44" s="86">
        <v>1006</v>
      </c>
      <c r="H44" s="87">
        <v>1592</v>
      </c>
      <c r="I44" s="86">
        <v>1283</v>
      </c>
      <c r="J44" s="88">
        <v>1447</v>
      </c>
      <c r="K44" s="86">
        <v>727</v>
      </c>
      <c r="L44" s="86">
        <v>686</v>
      </c>
      <c r="M44" s="86">
        <v>722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772</v>
      </c>
      <c r="F45" s="86">
        <v>393</v>
      </c>
      <c r="G45" s="86">
        <v>304</v>
      </c>
      <c r="H45" s="87">
        <v>1011</v>
      </c>
      <c r="I45" s="86">
        <v>1011</v>
      </c>
      <c r="J45" s="88">
        <v>934</v>
      </c>
      <c r="K45" s="86">
        <v>242</v>
      </c>
      <c r="L45" s="86">
        <v>155</v>
      </c>
      <c r="M45" s="86">
        <v>163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87</v>
      </c>
      <c r="H46" s="94">
        <v>75</v>
      </c>
      <c r="I46" s="93">
        <v>75</v>
      </c>
      <c r="J46" s="95">
        <v>75</v>
      </c>
      <c r="K46" s="93">
        <v>21</v>
      </c>
      <c r="L46" s="93">
        <v>23</v>
      </c>
      <c r="M46" s="93">
        <v>24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20534</v>
      </c>
      <c r="F51" s="72">
        <f t="shared" ref="F51:M51" si="4">F52+F59+F62+F63+F64+F72+F73</f>
        <v>16797</v>
      </c>
      <c r="G51" s="72">
        <f t="shared" si="4"/>
        <v>17000</v>
      </c>
      <c r="H51" s="73">
        <f t="shared" si="4"/>
        <v>17758</v>
      </c>
      <c r="I51" s="72">
        <f t="shared" si="4"/>
        <v>17903</v>
      </c>
      <c r="J51" s="74">
        <f t="shared" si="4"/>
        <v>17962</v>
      </c>
      <c r="K51" s="72">
        <f t="shared" si="4"/>
        <v>18168</v>
      </c>
      <c r="L51" s="72">
        <f t="shared" si="4"/>
        <v>19004</v>
      </c>
      <c r="M51" s="72">
        <f t="shared" si="4"/>
        <v>20011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2</v>
      </c>
      <c r="H59" s="101">
        <f t="shared" si="8"/>
        <v>306</v>
      </c>
      <c r="I59" s="100">
        <f t="shared" si="8"/>
        <v>309</v>
      </c>
      <c r="J59" s="102">
        <f t="shared" si="8"/>
        <v>309</v>
      </c>
      <c r="K59" s="100">
        <f t="shared" si="8"/>
        <v>327</v>
      </c>
      <c r="L59" s="100">
        <f t="shared" si="8"/>
        <v>342</v>
      </c>
      <c r="M59" s="100">
        <f t="shared" si="8"/>
        <v>360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2</v>
      </c>
      <c r="H61" s="94">
        <v>306</v>
      </c>
      <c r="I61" s="93">
        <v>309</v>
      </c>
      <c r="J61" s="95">
        <v>309</v>
      </c>
      <c r="K61" s="93">
        <v>327</v>
      </c>
      <c r="L61" s="93">
        <v>342</v>
      </c>
      <c r="M61" s="93">
        <v>360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20534</v>
      </c>
      <c r="F72" s="86">
        <v>15799</v>
      </c>
      <c r="G72" s="86">
        <v>16621</v>
      </c>
      <c r="H72" s="87">
        <v>17452</v>
      </c>
      <c r="I72" s="86">
        <v>17452</v>
      </c>
      <c r="J72" s="88">
        <v>17452</v>
      </c>
      <c r="K72" s="86">
        <v>17841</v>
      </c>
      <c r="L72" s="86">
        <v>18662</v>
      </c>
      <c r="M72" s="86">
        <v>19651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998</v>
      </c>
      <c r="G73" s="86">
        <f t="shared" si="12"/>
        <v>377</v>
      </c>
      <c r="H73" s="87">
        <f t="shared" si="12"/>
        <v>0</v>
      </c>
      <c r="I73" s="86">
        <f t="shared" si="12"/>
        <v>142</v>
      </c>
      <c r="J73" s="88">
        <f t="shared" si="12"/>
        <v>201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998</v>
      </c>
      <c r="G74" s="79">
        <v>377</v>
      </c>
      <c r="H74" s="80">
        <v>0</v>
      </c>
      <c r="I74" s="79">
        <v>142</v>
      </c>
      <c r="J74" s="81">
        <v>201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6643</v>
      </c>
      <c r="F77" s="72">
        <f t="shared" ref="F77:M77" si="13">F78+F81+F84+F85+F86+F87+F88</f>
        <v>2111</v>
      </c>
      <c r="G77" s="72">
        <f t="shared" si="13"/>
        <v>2275</v>
      </c>
      <c r="H77" s="73">
        <f t="shared" si="13"/>
        <v>1075</v>
      </c>
      <c r="I77" s="72">
        <f t="shared" si="13"/>
        <v>1553</v>
      </c>
      <c r="J77" s="74">
        <f t="shared" si="13"/>
        <v>1609</v>
      </c>
      <c r="K77" s="72">
        <f t="shared" si="13"/>
        <v>1704</v>
      </c>
      <c r="L77" s="72">
        <f t="shared" si="13"/>
        <v>1706</v>
      </c>
      <c r="M77" s="72">
        <f t="shared" si="13"/>
        <v>1216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2131</v>
      </c>
      <c r="F81" s="86">
        <f t="shared" ref="F81:M81" si="15">SUM(F82:F83)</f>
        <v>2006</v>
      </c>
      <c r="G81" s="86">
        <f t="shared" si="15"/>
        <v>849</v>
      </c>
      <c r="H81" s="87">
        <f t="shared" si="15"/>
        <v>488</v>
      </c>
      <c r="I81" s="86">
        <f t="shared" si="15"/>
        <v>966</v>
      </c>
      <c r="J81" s="88">
        <f t="shared" si="15"/>
        <v>1022</v>
      </c>
      <c r="K81" s="86">
        <f t="shared" si="15"/>
        <v>1104</v>
      </c>
      <c r="L81" s="86">
        <f t="shared" si="15"/>
        <v>1078</v>
      </c>
      <c r="M81" s="86">
        <f t="shared" si="15"/>
        <v>555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2131</v>
      </c>
      <c r="F83" s="93">
        <v>2006</v>
      </c>
      <c r="G83" s="93">
        <v>849</v>
      </c>
      <c r="H83" s="94">
        <v>488</v>
      </c>
      <c r="I83" s="93">
        <v>966</v>
      </c>
      <c r="J83" s="95">
        <v>1022</v>
      </c>
      <c r="K83" s="93">
        <v>1104</v>
      </c>
      <c r="L83" s="93">
        <v>1078</v>
      </c>
      <c r="M83" s="93">
        <v>555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4512</v>
      </c>
      <c r="F88" s="86">
        <v>105</v>
      </c>
      <c r="G88" s="86">
        <v>1426</v>
      </c>
      <c r="H88" s="87">
        <v>587</v>
      </c>
      <c r="I88" s="86">
        <v>587</v>
      </c>
      <c r="J88" s="88">
        <v>587</v>
      </c>
      <c r="K88" s="86">
        <v>600</v>
      </c>
      <c r="L88" s="86">
        <v>628</v>
      </c>
      <c r="M88" s="86">
        <v>661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134</v>
      </c>
      <c r="F90" s="72">
        <v>38</v>
      </c>
      <c r="G90" s="72">
        <v>176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152408.35080000001</v>
      </c>
      <c r="F92" s="46">
        <f t="shared" ref="F92:M92" si="16">F4+F51+F77+F90</f>
        <v>152078.76</v>
      </c>
      <c r="G92" s="46">
        <f t="shared" si="16"/>
        <v>151787</v>
      </c>
      <c r="H92" s="47">
        <f t="shared" si="16"/>
        <v>167828</v>
      </c>
      <c r="I92" s="46">
        <f t="shared" si="16"/>
        <v>187172</v>
      </c>
      <c r="J92" s="48">
        <f t="shared" si="16"/>
        <v>187172</v>
      </c>
      <c r="K92" s="46">
        <f t="shared" si="16"/>
        <v>173394</v>
      </c>
      <c r="L92" s="46">
        <f t="shared" si="16"/>
        <v>180881</v>
      </c>
      <c r="M92" s="46">
        <f t="shared" si="16"/>
        <v>190795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132</v>
      </c>
      <c r="H3" s="173" t="s">
        <v>130</v>
      </c>
      <c r="I3" s="174"/>
      <c r="J3" s="175"/>
      <c r="K3" s="17" t="s">
        <v>131</v>
      </c>
      <c r="L3" s="17" t="s">
        <v>127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62368</v>
      </c>
      <c r="F4" s="72">
        <f t="shared" ref="F4:M4" si="0">F5+F8+F47</f>
        <v>67520</v>
      </c>
      <c r="G4" s="72">
        <f t="shared" si="0"/>
        <v>68564</v>
      </c>
      <c r="H4" s="73">
        <f t="shared" si="0"/>
        <v>75324</v>
      </c>
      <c r="I4" s="72">
        <f t="shared" si="0"/>
        <v>78668</v>
      </c>
      <c r="J4" s="74">
        <f t="shared" si="0"/>
        <v>78668</v>
      </c>
      <c r="K4" s="72">
        <f t="shared" si="0"/>
        <v>76110</v>
      </c>
      <c r="L4" s="72">
        <f t="shared" si="0"/>
        <v>78676</v>
      </c>
      <c r="M4" s="72">
        <f t="shared" si="0"/>
        <v>83684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26684</v>
      </c>
      <c r="F5" s="100">
        <f t="shared" ref="F5:M5" si="1">SUM(F6:F7)</f>
        <v>33881</v>
      </c>
      <c r="G5" s="100">
        <f t="shared" si="1"/>
        <v>32273</v>
      </c>
      <c r="H5" s="101">
        <f t="shared" si="1"/>
        <v>40396</v>
      </c>
      <c r="I5" s="100">
        <f t="shared" si="1"/>
        <v>40378</v>
      </c>
      <c r="J5" s="102">
        <f t="shared" si="1"/>
        <v>40378</v>
      </c>
      <c r="K5" s="100">
        <f t="shared" si="1"/>
        <v>43022</v>
      </c>
      <c r="L5" s="100">
        <f t="shared" si="1"/>
        <v>45345</v>
      </c>
      <c r="M5" s="100">
        <f t="shared" si="1"/>
        <v>47794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21621</v>
      </c>
      <c r="F6" s="79">
        <v>27303</v>
      </c>
      <c r="G6" s="79">
        <v>25819</v>
      </c>
      <c r="H6" s="80">
        <v>33126</v>
      </c>
      <c r="I6" s="79">
        <v>33108</v>
      </c>
      <c r="J6" s="81">
        <v>33108</v>
      </c>
      <c r="K6" s="79">
        <v>34360</v>
      </c>
      <c r="L6" s="79">
        <v>36192</v>
      </c>
      <c r="M6" s="79">
        <v>38235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5063</v>
      </c>
      <c r="F7" s="93">
        <v>6578</v>
      </c>
      <c r="G7" s="93">
        <v>6454</v>
      </c>
      <c r="H7" s="94">
        <v>7270</v>
      </c>
      <c r="I7" s="93">
        <v>7270</v>
      </c>
      <c r="J7" s="95">
        <v>7270</v>
      </c>
      <c r="K7" s="93">
        <v>8662</v>
      </c>
      <c r="L7" s="93">
        <v>9153</v>
      </c>
      <c r="M7" s="93">
        <v>9559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35684</v>
      </c>
      <c r="F8" s="100">
        <f t="shared" ref="F8:M8" si="2">SUM(F9:F46)</f>
        <v>33639</v>
      </c>
      <c r="G8" s="100">
        <f t="shared" si="2"/>
        <v>36291</v>
      </c>
      <c r="H8" s="101">
        <f t="shared" si="2"/>
        <v>34928</v>
      </c>
      <c r="I8" s="100">
        <f t="shared" si="2"/>
        <v>38290</v>
      </c>
      <c r="J8" s="102">
        <f t="shared" si="2"/>
        <v>38290</v>
      </c>
      <c r="K8" s="100">
        <f t="shared" si="2"/>
        <v>33088</v>
      </c>
      <c r="L8" s="100">
        <f t="shared" si="2"/>
        <v>33331</v>
      </c>
      <c r="M8" s="100">
        <f t="shared" si="2"/>
        <v>35890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74</v>
      </c>
      <c r="G9" s="79">
        <v>37</v>
      </c>
      <c r="H9" s="80">
        <v>244</v>
      </c>
      <c r="I9" s="79">
        <v>244</v>
      </c>
      <c r="J9" s="81">
        <v>244</v>
      </c>
      <c r="K9" s="79">
        <v>187</v>
      </c>
      <c r="L9" s="79">
        <v>197</v>
      </c>
      <c r="M9" s="79">
        <v>207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146</v>
      </c>
      <c r="F10" s="86">
        <v>1057</v>
      </c>
      <c r="G10" s="86">
        <v>188</v>
      </c>
      <c r="H10" s="87">
        <v>220</v>
      </c>
      <c r="I10" s="86">
        <v>220</v>
      </c>
      <c r="J10" s="88">
        <v>217</v>
      </c>
      <c r="K10" s="86">
        <v>184</v>
      </c>
      <c r="L10" s="86">
        <v>209</v>
      </c>
      <c r="M10" s="86">
        <v>217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239</v>
      </c>
      <c r="F11" s="86">
        <v>239</v>
      </c>
      <c r="G11" s="86">
        <v>303</v>
      </c>
      <c r="H11" s="87">
        <v>83</v>
      </c>
      <c r="I11" s="86">
        <v>83</v>
      </c>
      <c r="J11" s="88">
        <v>83</v>
      </c>
      <c r="K11" s="86">
        <v>148</v>
      </c>
      <c r="L11" s="86">
        <v>63</v>
      </c>
      <c r="M11" s="86">
        <v>65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2097</v>
      </c>
      <c r="F12" s="86">
        <v>2344</v>
      </c>
      <c r="G12" s="86">
        <v>2939</v>
      </c>
      <c r="H12" s="87">
        <v>2762</v>
      </c>
      <c r="I12" s="86">
        <v>2394</v>
      </c>
      <c r="J12" s="88">
        <v>2762</v>
      </c>
      <c r="K12" s="86">
        <v>3189</v>
      </c>
      <c r="L12" s="86">
        <v>3141</v>
      </c>
      <c r="M12" s="86">
        <v>3307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2659</v>
      </c>
      <c r="F14" s="86">
        <v>3343</v>
      </c>
      <c r="G14" s="86">
        <v>2509</v>
      </c>
      <c r="H14" s="87">
        <v>2742</v>
      </c>
      <c r="I14" s="86">
        <v>2657</v>
      </c>
      <c r="J14" s="88">
        <v>2992</v>
      </c>
      <c r="K14" s="86">
        <v>3528</v>
      </c>
      <c r="L14" s="86">
        <v>3367</v>
      </c>
      <c r="M14" s="86">
        <v>3547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1532</v>
      </c>
      <c r="F15" s="86">
        <v>2953</v>
      </c>
      <c r="G15" s="86">
        <v>3500</v>
      </c>
      <c r="H15" s="87">
        <v>3188</v>
      </c>
      <c r="I15" s="86">
        <v>2645</v>
      </c>
      <c r="J15" s="88">
        <v>3188</v>
      </c>
      <c r="K15" s="86">
        <v>3550</v>
      </c>
      <c r="L15" s="86">
        <v>3518</v>
      </c>
      <c r="M15" s="86">
        <v>4706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159</v>
      </c>
      <c r="G16" s="86">
        <v>282</v>
      </c>
      <c r="H16" s="87">
        <v>275</v>
      </c>
      <c r="I16" s="86">
        <v>30</v>
      </c>
      <c r="J16" s="88">
        <v>275</v>
      </c>
      <c r="K16" s="86">
        <v>456</v>
      </c>
      <c r="L16" s="86">
        <v>480</v>
      </c>
      <c r="M16" s="86">
        <v>505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99</v>
      </c>
      <c r="F21" s="86">
        <v>817</v>
      </c>
      <c r="G21" s="86">
        <v>149</v>
      </c>
      <c r="H21" s="87">
        <v>7</v>
      </c>
      <c r="I21" s="86">
        <v>7</v>
      </c>
      <c r="J21" s="88">
        <v>7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783</v>
      </c>
      <c r="F22" s="86">
        <v>1388</v>
      </c>
      <c r="G22" s="86">
        <v>601</v>
      </c>
      <c r="H22" s="87">
        <v>1039</v>
      </c>
      <c r="I22" s="86">
        <v>1039</v>
      </c>
      <c r="J22" s="88">
        <v>1289</v>
      </c>
      <c r="K22" s="86">
        <v>581</v>
      </c>
      <c r="L22" s="86">
        <v>466</v>
      </c>
      <c r="M22" s="86">
        <v>490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8374</v>
      </c>
      <c r="F23" s="86">
        <v>4097</v>
      </c>
      <c r="G23" s="86">
        <v>2765</v>
      </c>
      <c r="H23" s="87">
        <v>3746</v>
      </c>
      <c r="I23" s="86">
        <v>5697</v>
      </c>
      <c r="J23" s="88">
        <v>3669</v>
      </c>
      <c r="K23" s="86">
        <v>2439</v>
      </c>
      <c r="L23" s="86">
        <v>2904</v>
      </c>
      <c r="M23" s="86">
        <v>3059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2179</v>
      </c>
      <c r="F25" s="86">
        <v>1</v>
      </c>
      <c r="G25" s="86">
        <v>441</v>
      </c>
      <c r="H25" s="87">
        <v>937</v>
      </c>
      <c r="I25" s="86">
        <v>-732</v>
      </c>
      <c r="J25" s="88">
        <v>508</v>
      </c>
      <c r="K25" s="86">
        <v>3292</v>
      </c>
      <c r="L25" s="86">
        <v>3484</v>
      </c>
      <c r="M25" s="86">
        <v>2644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2</v>
      </c>
      <c r="I27" s="86">
        <v>2</v>
      </c>
      <c r="J27" s="88">
        <v>2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223</v>
      </c>
      <c r="F29" s="86">
        <v>241</v>
      </c>
      <c r="G29" s="86">
        <v>237</v>
      </c>
      <c r="H29" s="87">
        <v>246</v>
      </c>
      <c r="I29" s="86">
        <v>246</v>
      </c>
      <c r="J29" s="88">
        <v>246</v>
      </c>
      <c r="K29" s="86">
        <v>215</v>
      </c>
      <c r="L29" s="86">
        <v>247</v>
      </c>
      <c r="M29" s="86">
        <v>260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196</v>
      </c>
      <c r="F30" s="86">
        <v>319</v>
      </c>
      <c r="G30" s="86">
        <v>592</v>
      </c>
      <c r="H30" s="87">
        <v>562</v>
      </c>
      <c r="I30" s="86">
        <v>562</v>
      </c>
      <c r="J30" s="88">
        <v>562</v>
      </c>
      <c r="K30" s="86">
        <v>344</v>
      </c>
      <c r="L30" s="86">
        <v>379</v>
      </c>
      <c r="M30" s="86">
        <v>399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17</v>
      </c>
      <c r="H32" s="87">
        <v>16</v>
      </c>
      <c r="I32" s="86">
        <v>16</v>
      </c>
      <c r="J32" s="88">
        <v>16</v>
      </c>
      <c r="K32" s="86">
        <v>7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11</v>
      </c>
      <c r="F33" s="86">
        <v>1</v>
      </c>
      <c r="G33" s="86">
        <v>0</v>
      </c>
      <c r="H33" s="87">
        <v>3</v>
      </c>
      <c r="I33" s="86">
        <v>3</v>
      </c>
      <c r="J33" s="88">
        <v>3</v>
      </c>
      <c r="K33" s="86">
        <v>6</v>
      </c>
      <c r="L33" s="86">
        <v>3</v>
      </c>
      <c r="M33" s="86">
        <v>3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109</v>
      </c>
      <c r="F37" s="86">
        <v>325</v>
      </c>
      <c r="G37" s="86">
        <v>206</v>
      </c>
      <c r="H37" s="87">
        <v>728</v>
      </c>
      <c r="I37" s="86">
        <v>728</v>
      </c>
      <c r="J37" s="88">
        <v>728</v>
      </c>
      <c r="K37" s="86">
        <v>354</v>
      </c>
      <c r="L37" s="86">
        <v>304</v>
      </c>
      <c r="M37" s="86">
        <v>320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400</v>
      </c>
      <c r="F38" s="86">
        <v>489</v>
      </c>
      <c r="G38" s="86">
        <v>496</v>
      </c>
      <c r="H38" s="87">
        <v>340</v>
      </c>
      <c r="I38" s="86">
        <v>340</v>
      </c>
      <c r="J38" s="88">
        <v>340</v>
      </c>
      <c r="K38" s="86">
        <v>459</v>
      </c>
      <c r="L38" s="86">
        <v>446</v>
      </c>
      <c r="M38" s="86">
        <v>469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7045</v>
      </c>
      <c r="F39" s="86">
        <v>2275</v>
      </c>
      <c r="G39" s="86">
        <v>9303</v>
      </c>
      <c r="H39" s="87">
        <v>6258</v>
      </c>
      <c r="I39" s="86">
        <v>10894</v>
      </c>
      <c r="J39" s="88">
        <v>9109</v>
      </c>
      <c r="K39" s="86">
        <v>8334</v>
      </c>
      <c r="L39" s="86">
        <v>8855</v>
      </c>
      <c r="M39" s="86">
        <v>9325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1730</v>
      </c>
      <c r="F40" s="86">
        <v>1729</v>
      </c>
      <c r="G40" s="86">
        <v>3212</v>
      </c>
      <c r="H40" s="87">
        <v>3111</v>
      </c>
      <c r="I40" s="86">
        <v>5319</v>
      </c>
      <c r="J40" s="88">
        <v>3111</v>
      </c>
      <c r="K40" s="86">
        <v>1120</v>
      </c>
      <c r="L40" s="86">
        <v>1185</v>
      </c>
      <c r="M40" s="86">
        <v>2068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57</v>
      </c>
      <c r="F41" s="86">
        <v>3548</v>
      </c>
      <c r="G41" s="86">
        <v>470</v>
      </c>
      <c r="H41" s="87">
        <v>499</v>
      </c>
      <c r="I41" s="86">
        <v>499</v>
      </c>
      <c r="J41" s="88">
        <v>499</v>
      </c>
      <c r="K41" s="86">
        <v>91</v>
      </c>
      <c r="L41" s="86">
        <v>42</v>
      </c>
      <c r="M41" s="86">
        <v>44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6986</v>
      </c>
      <c r="F42" s="86">
        <v>7387</v>
      </c>
      <c r="G42" s="86">
        <v>7227</v>
      </c>
      <c r="H42" s="87">
        <v>6163</v>
      </c>
      <c r="I42" s="86">
        <v>3640</v>
      </c>
      <c r="J42" s="88">
        <v>6683</v>
      </c>
      <c r="K42" s="86">
        <v>4185</v>
      </c>
      <c r="L42" s="86">
        <v>3652</v>
      </c>
      <c r="M42" s="86">
        <v>3846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56</v>
      </c>
      <c r="F43" s="86">
        <v>65</v>
      </c>
      <c r="G43" s="86">
        <v>2</v>
      </c>
      <c r="H43" s="87">
        <v>283</v>
      </c>
      <c r="I43" s="86">
        <v>283</v>
      </c>
      <c r="J43" s="88">
        <v>283</v>
      </c>
      <c r="K43" s="86">
        <v>16</v>
      </c>
      <c r="L43" s="86">
        <v>17</v>
      </c>
      <c r="M43" s="86">
        <v>18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348</v>
      </c>
      <c r="F44" s="86">
        <v>491</v>
      </c>
      <c r="G44" s="86">
        <v>590</v>
      </c>
      <c r="H44" s="87">
        <v>628</v>
      </c>
      <c r="I44" s="86">
        <v>628</v>
      </c>
      <c r="J44" s="88">
        <v>628</v>
      </c>
      <c r="K44" s="86">
        <v>337</v>
      </c>
      <c r="L44" s="86">
        <v>334</v>
      </c>
      <c r="M44" s="86">
        <v>351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415</v>
      </c>
      <c r="F45" s="86">
        <v>297</v>
      </c>
      <c r="G45" s="86">
        <v>140</v>
      </c>
      <c r="H45" s="87">
        <v>773</v>
      </c>
      <c r="I45" s="86">
        <v>773</v>
      </c>
      <c r="J45" s="88">
        <v>773</v>
      </c>
      <c r="K45" s="86">
        <v>45</v>
      </c>
      <c r="L45" s="86">
        <v>15</v>
      </c>
      <c r="M45" s="86">
        <v>16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85</v>
      </c>
      <c r="H46" s="94">
        <v>73</v>
      </c>
      <c r="I46" s="93">
        <v>73</v>
      </c>
      <c r="J46" s="95">
        <v>73</v>
      </c>
      <c r="K46" s="93">
        <v>21</v>
      </c>
      <c r="L46" s="93">
        <v>23</v>
      </c>
      <c r="M46" s="93">
        <v>24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998</v>
      </c>
      <c r="G51" s="72">
        <f t="shared" si="4"/>
        <v>375</v>
      </c>
      <c r="H51" s="73">
        <f t="shared" si="4"/>
        <v>0</v>
      </c>
      <c r="I51" s="72">
        <f t="shared" si="4"/>
        <v>21</v>
      </c>
      <c r="J51" s="74">
        <f t="shared" si="4"/>
        <v>21</v>
      </c>
      <c r="K51" s="72">
        <f t="shared" si="4"/>
        <v>3</v>
      </c>
      <c r="L51" s="72">
        <f t="shared" si="4"/>
        <v>3</v>
      </c>
      <c r="M51" s="72">
        <f t="shared" si="4"/>
        <v>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3</v>
      </c>
      <c r="J59" s="102">
        <f t="shared" si="8"/>
        <v>3</v>
      </c>
      <c r="K59" s="100">
        <f t="shared" si="8"/>
        <v>3</v>
      </c>
      <c r="L59" s="100">
        <f t="shared" si="8"/>
        <v>3</v>
      </c>
      <c r="M59" s="100">
        <f t="shared" si="8"/>
        <v>3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3</v>
      </c>
      <c r="J61" s="95">
        <v>3</v>
      </c>
      <c r="K61" s="93">
        <v>3</v>
      </c>
      <c r="L61" s="93">
        <v>3</v>
      </c>
      <c r="M61" s="93">
        <v>3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998</v>
      </c>
      <c r="G73" s="86">
        <f t="shared" si="12"/>
        <v>375</v>
      </c>
      <c r="H73" s="87">
        <f t="shared" si="12"/>
        <v>0</v>
      </c>
      <c r="I73" s="86">
        <f t="shared" si="12"/>
        <v>18</v>
      </c>
      <c r="J73" s="88">
        <f t="shared" si="12"/>
        <v>18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998</v>
      </c>
      <c r="G74" s="79">
        <v>375</v>
      </c>
      <c r="H74" s="80">
        <v>0</v>
      </c>
      <c r="I74" s="79">
        <v>18</v>
      </c>
      <c r="J74" s="81">
        <v>18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785</v>
      </c>
      <c r="F77" s="72">
        <f t="shared" ref="F77:M77" si="13">F78+F81+F84+F85+F86+F87+F88</f>
        <v>1484</v>
      </c>
      <c r="G77" s="72">
        <f t="shared" si="13"/>
        <v>104</v>
      </c>
      <c r="H77" s="73">
        <f t="shared" si="13"/>
        <v>0</v>
      </c>
      <c r="I77" s="72">
        <f t="shared" si="13"/>
        <v>449</v>
      </c>
      <c r="J77" s="74">
        <f t="shared" si="13"/>
        <v>449</v>
      </c>
      <c r="K77" s="72">
        <f t="shared" si="13"/>
        <v>605</v>
      </c>
      <c r="L77" s="72">
        <f t="shared" si="13"/>
        <v>556</v>
      </c>
      <c r="M77" s="72">
        <f t="shared" si="13"/>
        <v>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785</v>
      </c>
      <c r="F81" s="86">
        <f t="shared" ref="F81:M81" si="15">SUM(F82:F83)</f>
        <v>1484</v>
      </c>
      <c r="G81" s="86">
        <f t="shared" si="15"/>
        <v>104</v>
      </c>
      <c r="H81" s="87">
        <f t="shared" si="15"/>
        <v>0</v>
      </c>
      <c r="I81" s="86">
        <f t="shared" si="15"/>
        <v>449</v>
      </c>
      <c r="J81" s="88">
        <f t="shared" si="15"/>
        <v>449</v>
      </c>
      <c r="K81" s="86">
        <f t="shared" si="15"/>
        <v>605</v>
      </c>
      <c r="L81" s="86">
        <f t="shared" si="15"/>
        <v>556</v>
      </c>
      <c r="M81" s="86">
        <f t="shared" si="15"/>
        <v>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785</v>
      </c>
      <c r="F83" s="93">
        <v>1484</v>
      </c>
      <c r="G83" s="93">
        <v>104</v>
      </c>
      <c r="H83" s="94">
        <v>0</v>
      </c>
      <c r="I83" s="93">
        <v>449</v>
      </c>
      <c r="J83" s="95">
        <v>449</v>
      </c>
      <c r="K83" s="93">
        <v>605</v>
      </c>
      <c r="L83" s="93">
        <v>556</v>
      </c>
      <c r="M83" s="93">
        <v>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134</v>
      </c>
      <c r="F90" s="72">
        <v>38</v>
      </c>
      <c r="G90" s="72">
        <v>176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63287</v>
      </c>
      <c r="F92" s="46">
        <f t="shared" ref="F92:M92" si="16">F4+F51+F77+F90</f>
        <v>70040</v>
      </c>
      <c r="G92" s="46">
        <f t="shared" si="16"/>
        <v>69219</v>
      </c>
      <c r="H92" s="47">
        <f t="shared" si="16"/>
        <v>75324</v>
      </c>
      <c r="I92" s="46">
        <f t="shared" si="16"/>
        <v>79138</v>
      </c>
      <c r="J92" s="48">
        <f t="shared" si="16"/>
        <v>79138</v>
      </c>
      <c r="K92" s="46">
        <f t="shared" si="16"/>
        <v>76718</v>
      </c>
      <c r="L92" s="46">
        <f t="shared" si="16"/>
        <v>79235</v>
      </c>
      <c r="M92" s="46">
        <f t="shared" si="16"/>
        <v>83692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132</v>
      </c>
      <c r="H3" s="173" t="s">
        <v>130</v>
      </c>
      <c r="I3" s="174"/>
      <c r="J3" s="175"/>
      <c r="K3" s="17" t="s">
        <v>131</v>
      </c>
      <c r="L3" s="17" t="s">
        <v>127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41703.3508</v>
      </c>
      <c r="F4" s="72">
        <f t="shared" ref="F4:M4" si="0">F5+F8+F47</f>
        <v>40235.760000000002</v>
      </c>
      <c r="G4" s="72">
        <f t="shared" si="0"/>
        <v>39197</v>
      </c>
      <c r="H4" s="73">
        <f t="shared" si="0"/>
        <v>46299</v>
      </c>
      <c r="I4" s="72">
        <f t="shared" si="0"/>
        <v>57712</v>
      </c>
      <c r="J4" s="74">
        <f t="shared" si="0"/>
        <v>57605</v>
      </c>
      <c r="K4" s="72">
        <f t="shared" si="0"/>
        <v>48888</v>
      </c>
      <c r="L4" s="72">
        <f t="shared" si="0"/>
        <v>51474</v>
      </c>
      <c r="M4" s="72">
        <f t="shared" si="0"/>
        <v>54244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30216.558799999999</v>
      </c>
      <c r="F5" s="100">
        <f t="shared" ref="F5:M5" si="1">SUM(F6:F7)</f>
        <v>31832.36</v>
      </c>
      <c r="G5" s="100">
        <f t="shared" si="1"/>
        <v>32445</v>
      </c>
      <c r="H5" s="101">
        <f t="shared" si="1"/>
        <v>37778</v>
      </c>
      <c r="I5" s="100">
        <f t="shared" si="1"/>
        <v>38363</v>
      </c>
      <c r="J5" s="102">
        <f t="shared" si="1"/>
        <v>38304</v>
      </c>
      <c r="K5" s="100">
        <f t="shared" si="1"/>
        <v>40883</v>
      </c>
      <c r="L5" s="100">
        <f t="shared" si="1"/>
        <v>43091</v>
      </c>
      <c r="M5" s="100">
        <f t="shared" si="1"/>
        <v>45418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24055.648999999998</v>
      </c>
      <c r="F6" s="79">
        <v>25348.3</v>
      </c>
      <c r="G6" s="79">
        <v>25956</v>
      </c>
      <c r="H6" s="80">
        <v>29122</v>
      </c>
      <c r="I6" s="79">
        <v>29585</v>
      </c>
      <c r="J6" s="81">
        <v>29713</v>
      </c>
      <c r="K6" s="79">
        <v>32707</v>
      </c>
      <c r="L6" s="79">
        <v>34429</v>
      </c>
      <c r="M6" s="79">
        <v>36334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6160.9097999999994</v>
      </c>
      <c r="F7" s="93">
        <v>6484.0599999999995</v>
      </c>
      <c r="G7" s="93">
        <v>6489</v>
      </c>
      <c r="H7" s="94">
        <v>8656</v>
      </c>
      <c r="I7" s="93">
        <v>8778</v>
      </c>
      <c r="J7" s="95">
        <v>8591</v>
      </c>
      <c r="K7" s="93">
        <v>8176</v>
      </c>
      <c r="L7" s="93">
        <v>8662</v>
      </c>
      <c r="M7" s="93">
        <v>9084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11486.791999999999</v>
      </c>
      <c r="F8" s="100">
        <f t="shared" ref="F8:M8" si="2">SUM(F9:F46)</f>
        <v>8403.4</v>
      </c>
      <c r="G8" s="100">
        <f t="shared" si="2"/>
        <v>6752</v>
      </c>
      <c r="H8" s="101">
        <f t="shared" si="2"/>
        <v>8521</v>
      </c>
      <c r="I8" s="100">
        <f t="shared" si="2"/>
        <v>19349</v>
      </c>
      <c r="J8" s="102">
        <f t="shared" si="2"/>
        <v>19301</v>
      </c>
      <c r="K8" s="100">
        <f t="shared" si="2"/>
        <v>8005</v>
      </c>
      <c r="L8" s="100">
        <f t="shared" si="2"/>
        <v>8383</v>
      </c>
      <c r="M8" s="100">
        <f t="shared" si="2"/>
        <v>8826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8</v>
      </c>
      <c r="I9" s="79">
        <v>8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620</v>
      </c>
      <c r="F10" s="86">
        <v>226</v>
      </c>
      <c r="G10" s="86">
        <v>249</v>
      </c>
      <c r="H10" s="87">
        <v>165</v>
      </c>
      <c r="I10" s="86">
        <v>165</v>
      </c>
      <c r="J10" s="88">
        <v>2171</v>
      </c>
      <c r="K10" s="86">
        <v>334</v>
      </c>
      <c r="L10" s="86">
        <v>280</v>
      </c>
      <c r="M10" s="86">
        <v>296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66</v>
      </c>
      <c r="F11" s="86">
        <v>236</v>
      </c>
      <c r="G11" s="86">
        <v>25</v>
      </c>
      <c r="H11" s="87">
        <v>27</v>
      </c>
      <c r="I11" s="86">
        <v>27</v>
      </c>
      <c r="J11" s="88">
        <v>28</v>
      </c>
      <c r="K11" s="86">
        <v>66</v>
      </c>
      <c r="L11" s="86">
        <v>5</v>
      </c>
      <c r="M11" s="86">
        <v>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31</v>
      </c>
      <c r="F13" s="86">
        <v>0</v>
      </c>
      <c r="G13" s="86">
        <v>0</v>
      </c>
      <c r="H13" s="87">
        <v>28</v>
      </c>
      <c r="I13" s="86">
        <v>28</v>
      </c>
      <c r="J13" s="88">
        <v>27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668</v>
      </c>
      <c r="F14" s="86">
        <v>275</v>
      </c>
      <c r="G14" s="86">
        <v>231</v>
      </c>
      <c r="H14" s="87">
        <v>123</v>
      </c>
      <c r="I14" s="86">
        <v>123</v>
      </c>
      <c r="J14" s="88">
        <v>245</v>
      </c>
      <c r="K14" s="86">
        <v>213</v>
      </c>
      <c r="L14" s="86">
        <v>200</v>
      </c>
      <c r="M14" s="86">
        <v>211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1242</v>
      </c>
      <c r="F15" s="86">
        <v>581</v>
      </c>
      <c r="G15" s="86">
        <v>348</v>
      </c>
      <c r="H15" s="87">
        <v>563</v>
      </c>
      <c r="I15" s="86">
        <v>563</v>
      </c>
      <c r="J15" s="88">
        <v>494</v>
      </c>
      <c r="K15" s="86">
        <v>760</v>
      </c>
      <c r="L15" s="86">
        <v>933</v>
      </c>
      <c r="M15" s="86">
        <v>979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1108</v>
      </c>
      <c r="F16" s="86">
        <v>1145</v>
      </c>
      <c r="G16" s="86">
        <v>1121</v>
      </c>
      <c r="H16" s="87">
        <v>1725</v>
      </c>
      <c r="I16" s="86">
        <v>1616</v>
      </c>
      <c r="J16" s="88">
        <v>1662</v>
      </c>
      <c r="K16" s="86">
        <v>318</v>
      </c>
      <c r="L16" s="86">
        <v>319</v>
      </c>
      <c r="M16" s="86">
        <v>336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184</v>
      </c>
      <c r="F21" s="86">
        <v>45</v>
      </c>
      <c r="G21" s="86">
        <v>11</v>
      </c>
      <c r="H21" s="87">
        <v>79</v>
      </c>
      <c r="I21" s="86">
        <v>79</v>
      </c>
      <c r="J21" s="88">
        <v>18</v>
      </c>
      <c r="K21" s="86">
        <v>0</v>
      </c>
      <c r="L21" s="86">
        <v>3</v>
      </c>
      <c r="M21" s="86">
        <v>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227</v>
      </c>
      <c r="F22" s="86">
        <v>13</v>
      </c>
      <c r="G22" s="86">
        <v>166</v>
      </c>
      <c r="H22" s="87">
        <v>199</v>
      </c>
      <c r="I22" s="86">
        <v>199</v>
      </c>
      <c r="J22" s="88">
        <v>302</v>
      </c>
      <c r="K22" s="86">
        <v>166</v>
      </c>
      <c r="L22" s="86">
        <v>170</v>
      </c>
      <c r="M22" s="86">
        <v>179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3669</v>
      </c>
      <c r="F23" s="86">
        <v>1447</v>
      </c>
      <c r="G23" s="86">
        <v>1344</v>
      </c>
      <c r="H23" s="87">
        <v>1634</v>
      </c>
      <c r="I23" s="86">
        <v>13145</v>
      </c>
      <c r="J23" s="88">
        <v>10503</v>
      </c>
      <c r="K23" s="86">
        <v>1882</v>
      </c>
      <c r="L23" s="86">
        <v>2042</v>
      </c>
      <c r="M23" s="86">
        <v>2150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293</v>
      </c>
      <c r="F25" s="86">
        <v>0</v>
      </c>
      <c r="G25" s="86">
        <v>1</v>
      </c>
      <c r="H25" s="87">
        <v>19</v>
      </c>
      <c r="I25" s="86">
        <v>19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10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36</v>
      </c>
      <c r="F29" s="86">
        <v>29</v>
      </c>
      <c r="G29" s="86">
        <v>48</v>
      </c>
      <c r="H29" s="87">
        <v>41</v>
      </c>
      <c r="I29" s="86">
        <v>41</v>
      </c>
      <c r="J29" s="88">
        <v>27</v>
      </c>
      <c r="K29" s="86">
        <v>100</v>
      </c>
      <c r="L29" s="86">
        <v>124</v>
      </c>
      <c r="M29" s="86">
        <v>130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15</v>
      </c>
      <c r="F30" s="86">
        <v>9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8</v>
      </c>
      <c r="H32" s="87">
        <v>0</v>
      </c>
      <c r="I32" s="86">
        <v>0</v>
      </c>
      <c r="J32" s="88">
        <v>30</v>
      </c>
      <c r="K32" s="86">
        <v>87</v>
      </c>
      <c r="L32" s="86">
        <v>20</v>
      </c>
      <c r="M32" s="86">
        <v>21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20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132</v>
      </c>
      <c r="F37" s="86">
        <v>118</v>
      </c>
      <c r="G37" s="86">
        <v>123</v>
      </c>
      <c r="H37" s="87">
        <v>0</v>
      </c>
      <c r="I37" s="86">
        <v>0</v>
      </c>
      <c r="J37" s="88">
        <v>59</v>
      </c>
      <c r="K37" s="86">
        <v>55</v>
      </c>
      <c r="L37" s="86">
        <v>35</v>
      </c>
      <c r="M37" s="86">
        <v>37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299</v>
      </c>
      <c r="F38" s="86">
        <v>282</v>
      </c>
      <c r="G38" s="86">
        <v>308</v>
      </c>
      <c r="H38" s="87">
        <v>274</v>
      </c>
      <c r="I38" s="86">
        <v>274</v>
      </c>
      <c r="J38" s="88">
        <v>277</v>
      </c>
      <c r="K38" s="86">
        <v>489</v>
      </c>
      <c r="L38" s="86">
        <v>416</v>
      </c>
      <c r="M38" s="86">
        <v>439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183</v>
      </c>
      <c r="F39" s="86">
        <v>1421</v>
      </c>
      <c r="G39" s="86">
        <v>294</v>
      </c>
      <c r="H39" s="87">
        <v>266</v>
      </c>
      <c r="I39" s="86">
        <v>34</v>
      </c>
      <c r="J39" s="88">
        <v>139</v>
      </c>
      <c r="K39" s="86">
        <v>96</v>
      </c>
      <c r="L39" s="86">
        <v>100</v>
      </c>
      <c r="M39" s="86">
        <v>106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136</v>
      </c>
      <c r="G40" s="86">
        <v>222</v>
      </c>
      <c r="H40" s="87">
        <v>0</v>
      </c>
      <c r="I40" s="86">
        <v>0</v>
      </c>
      <c r="J40" s="88">
        <v>152</v>
      </c>
      <c r="K40" s="86">
        <v>129</v>
      </c>
      <c r="L40" s="86">
        <v>136</v>
      </c>
      <c r="M40" s="86">
        <v>143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</v>
      </c>
      <c r="F41" s="86">
        <v>143</v>
      </c>
      <c r="G41" s="86">
        <v>11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1603.7919999999999</v>
      </c>
      <c r="F42" s="86">
        <v>1620.4</v>
      </c>
      <c r="G42" s="86">
        <v>1285</v>
      </c>
      <c r="H42" s="87">
        <v>1718</v>
      </c>
      <c r="I42" s="86">
        <v>1685</v>
      </c>
      <c r="J42" s="88">
        <v>1306</v>
      </c>
      <c r="K42" s="86">
        <v>2253</v>
      </c>
      <c r="L42" s="86">
        <v>2584</v>
      </c>
      <c r="M42" s="86">
        <v>2721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627</v>
      </c>
      <c r="F43" s="86">
        <v>562</v>
      </c>
      <c r="G43" s="86">
        <v>584</v>
      </c>
      <c r="H43" s="87">
        <v>579</v>
      </c>
      <c r="I43" s="86">
        <v>579</v>
      </c>
      <c r="J43" s="88">
        <v>1010</v>
      </c>
      <c r="K43" s="86">
        <v>540</v>
      </c>
      <c r="L43" s="86">
        <v>566</v>
      </c>
      <c r="M43" s="86">
        <v>596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303</v>
      </c>
      <c r="F44" s="86">
        <v>59</v>
      </c>
      <c r="G44" s="86">
        <v>338</v>
      </c>
      <c r="H44" s="87">
        <v>943</v>
      </c>
      <c r="I44" s="86">
        <v>634</v>
      </c>
      <c r="J44" s="88">
        <v>798</v>
      </c>
      <c r="K44" s="86">
        <v>383</v>
      </c>
      <c r="L44" s="86">
        <v>352</v>
      </c>
      <c r="M44" s="86">
        <v>371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168</v>
      </c>
      <c r="F45" s="86">
        <v>36</v>
      </c>
      <c r="G45" s="86">
        <v>35</v>
      </c>
      <c r="H45" s="87">
        <v>130</v>
      </c>
      <c r="I45" s="86">
        <v>130</v>
      </c>
      <c r="J45" s="88">
        <v>53</v>
      </c>
      <c r="K45" s="86">
        <v>134</v>
      </c>
      <c r="L45" s="86">
        <v>98</v>
      </c>
      <c r="M45" s="86">
        <v>103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12225</v>
      </c>
      <c r="G51" s="72">
        <f t="shared" si="4"/>
        <v>12864</v>
      </c>
      <c r="H51" s="73">
        <f t="shared" si="4"/>
        <v>13810</v>
      </c>
      <c r="I51" s="72">
        <f t="shared" si="4"/>
        <v>13834</v>
      </c>
      <c r="J51" s="74">
        <f t="shared" si="4"/>
        <v>13893</v>
      </c>
      <c r="K51" s="72">
        <f t="shared" si="4"/>
        <v>14129</v>
      </c>
      <c r="L51" s="72">
        <f t="shared" si="4"/>
        <v>14779</v>
      </c>
      <c r="M51" s="72">
        <f t="shared" si="4"/>
        <v>15562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</v>
      </c>
      <c r="H59" s="101">
        <f t="shared" si="8"/>
        <v>306</v>
      </c>
      <c r="I59" s="100">
        <f t="shared" si="8"/>
        <v>306</v>
      </c>
      <c r="J59" s="102">
        <f t="shared" si="8"/>
        <v>306</v>
      </c>
      <c r="K59" s="100">
        <f t="shared" si="8"/>
        <v>324</v>
      </c>
      <c r="L59" s="100">
        <f t="shared" si="8"/>
        <v>339</v>
      </c>
      <c r="M59" s="100">
        <f t="shared" si="8"/>
        <v>357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</v>
      </c>
      <c r="H61" s="94">
        <v>306</v>
      </c>
      <c r="I61" s="93">
        <v>306</v>
      </c>
      <c r="J61" s="95">
        <v>306</v>
      </c>
      <c r="K61" s="93">
        <v>324</v>
      </c>
      <c r="L61" s="93">
        <v>339</v>
      </c>
      <c r="M61" s="93">
        <v>357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12225</v>
      </c>
      <c r="G72" s="86">
        <v>12861</v>
      </c>
      <c r="H72" s="87">
        <v>13504</v>
      </c>
      <c r="I72" s="86">
        <v>13504</v>
      </c>
      <c r="J72" s="88">
        <v>13504</v>
      </c>
      <c r="K72" s="86">
        <v>13805</v>
      </c>
      <c r="L72" s="86">
        <v>14440</v>
      </c>
      <c r="M72" s="86">
        <v>15205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2</v>
      </c>
      <c r="H73" s="87">
        <f t="shared" si="12"/>
        <v>0</v>
      </c>
      <c r="I73" s="86">
        <f t="shared" si="12"/>
        <v>24</v>
      </c>
      <c r="J73" s="88">
        <f t="shared" si="12"/>
        <v>83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2</v>
      </c>
      <c r="H74" s="80">
        <v>0</v>
      </c>
      <c r="I74" s="79">
        <v>24</v>
      </c>
      <c r="J74" s="81">
        <v>83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5773</v>
      </c>
      <c r="F77" s="72">
        <f t="shared" ref="F77:M77" si="13">F78+F81+F84+F85+F86+F87+F88</f>
        <v>581</v>
      </c>
      <c r="G77" s="72">
        <f t="shared" si="13"/>
        <v>448</v>
      </c>
      <c r="H77" s="73">
        <f t="shared" si="13"/>
        <v>1075</v>
      </c>
      <c r="I77" s="72">
        <f t="shared" si="13"/>
        <v>1104</v>
      </c>
      <c r="J77" s="74">
        <f t="shared" si="13"/>
        <v>1152</v>
      </c>
      <c r="K77" s="72">
        <f t="shared" si="13"/>
        <v>1099</v>
      </c>
      <c r="L77" s="72">
        <f t="shared" si="13"/>
        <v>1150</v>
      </c>
      <c r="M77" s="72">
        <f t="shared" si="13"/>
        <v>1211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1261</v>
      </c>
      <c r="F81" s="86">
        <f t="shared" ref="F81:M81" si="15">SUM(F82:F83)</f>
        <v>476</v>
      </c>
      <c r="G81" s="86">
        <f t="shared" si="15"/>
        <v>448</v>
      </c>
      <c r="H81" s="87">
        <f t="shared" si="15"/>
        <v>488</v>
      </c>
      <c r="I81" s="86">
        <f t="shared" si="15"/>
        <v>517</v>
      </c>
      <c r="J81" s="88">
        <f t="shared" si="15"/>
        <v>565</v>
      </c>
      <c r="K81" s="86">
        <f t="shared" si="15"/>
        <v>499</v>
      </c>
      <c r="L81" s="86">
        <f t="shared" si="15"/>
        <v>522</v>
      </c>
      <c r="M81" s="86">
        <f t="shared" si="15"/>
        <v>550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1261</v>
      </c>
      <c r="F83" s="93">
        <v>476</v>
      </c>
      <c r="G83" s="93">
        <v>448</v>
      </c>
      <c r="H83" s="94">
        <v>488</v>
      </c>
      <c r="I83" s="93">
        <v>517</v>
      </c>
      <c r="J83" s="95">
        <v>565</v>
      </c>
      <c r="K83" s="93">
        <v>499</v>
      </c>
      <c r="L83" s="93">
        <v>522</v>
      </c>
      <c r="M83" s="93">
        <v>550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4512</v>
      </c>
      <c r="F88" s="86">
        <v>105</v>
      </c>
      <c r="G88" s="86">
        <v>0</v>
      </c>
      <c r="H88" s="87">
        <v>587</v>
      </c>
      <c r="I88" s="86">
        <v>587</v>
      </c>
      <c r="J88" s="88">
        <v>587</v>
      </c>
      <c r="K88" s="86">
        <v>600</v>
      </c>
      <c r="L88" s="86">
        <v>628</v>
      </c>
      <c r="M88" s="86">
        <v>661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47476.3508</v>
      </c>
      <c r="F92" s="46">
        <f t="shared" ref="F92:M92" si="16">F4+F51+F77+F90</f>
        <v>53041.760000000002</v>
      </c>
      <c r="G92" s="46">
        <f t="shared" si="16"/>
        <v>52509</v>
      </c>
      <c r="H92" s="47">
        <f t="shared" si="16"/>
        <v>61184</v>
      </c>
      <c r="I92" s="46">
        <f t="shared" si="16"/>
        <v>72650</v>
      </c>
      <c r="J92" s="48">
        <f t="shared" si="16"/>
        <v>72650</v>
      </c>
      <c r="K92" s="46">
        <f t="shared" si="16"/>
        <v>64116</v>
      </c>
      <c r="L92" s="46">
        <f t="shared" si="16"/>
        <v>67403</v>
      </c>
      <c r="M92" s="46">
        <f t="shared" si="16"/>
        <v>71017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132</v>
      </c>
      <c r="H3" s="173" t="s">
        <v>130</v>
      </c>
      <c r="I3" s="174"/>
      <c r="J3" s="175"/>
      <c r="K3" s="17" t="s">
        <v>131</v>
      </c>
      <c r="L3" s="17" t="s">
        <v>127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21026</v>
      </c>
      <c r="F4" s="72">
        <f t="shared" ref="F4:M4" si="0">F5+F8+F47</f>
        <v>25377</v>
      </c>
      <c r="G4" s="72">
        <f t="shared" si="0"/>
        <v>24575</v>
      </c>
      <c r="H4" s="73">
        <f t="shared" si="0"/>
        <v>27372</v>
      </c>
      <c r="I4" s="72">
        <f t="shared" si="0"/>
        <v>31336</v>
      </c>
      <c r="J4" s="74">
        <f t="shared" si="0"/>
        <v>31328</v>
      </c>
      <c r="K4" s="72">
        <f t="shared" si="0"/>
        <v>28524</v>
      </c>
      <c r="L4" s="72">
        <f t="shared" si="0"/>
        <v>30021</v>
      </c>
      <c r="M4" s="72">
        <f t="shared" si="0"/>
        <v>31640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16226</v>
      </c>
      <c r="F5" s="100">
        <f t="shared" ref="F5:M5" si="1">SUM(F6:F7)</f>
        <v>17690</v>
      </c>
      <c r="G5" s="100">
        <f t="shared" si="1"/>
        <v>18701</v>
      </c>
      <c r="H5" s="101">
        <f t="shared" si="1"/>
        <v>23822</v>
      </c>
      <c r="I5" s="100">
        <f t="shared" si="1"/>
        <v>23722</v>
      </c>
      <c r="J5" s="102">
        <f t="shared" si="1"/>
        <v>23714</v>
      </c>
      <c r="K5" s="100">
        <f t="shared" si="1"/>
        <v>25370</v>
      </c>
      <c r="L5" s="100">
        <f t="shared" si="1"/>
        <v>26740</v>
      </c>
      <c r="M5" s="100">
        <f t="shared" si="1"/>
        <v>28185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12696</v>
      </c>
      <c r="F6" s="79">
        <v>14152</v>
      </c>
      <c r="G6" s="79">
        <v>14962</v>
      </c>
      <c r="H6" s="80">
        <v>18710</v>
      </c>
      <c r="I6" s="79">
        <v>18610</v>
      </c>
      <c r="J6" s="81">
        <v>18565</v>
      </c>
      <c r="K6" s="79">
        <v>20297</v>
      </c>
      <c r="L6" s="79">
        <v>21390</v>
      </c>
      <c r="M6" s="79">
        <v>22547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3530</v>
      </c>
      <c r="F7" s="93">
        <v>3538</v>
      </c>
      <c r="G7" s="93">
        <v>3739</v>
      </c>
      <c r="H7" s="94">
        <v>5112</v>
      </c>
      <c r="I7" s="93">
        <v>5112</v>
      </c>
      <c r="J7" s="95">
        <v>5149</v>
      </c>
      <c r="K7" s="93">
        <v>5073</v>
      </c>
      <c r="L7" s="93">
        <v>5350</v>
      </c>
      <c r="M7" s="93">
        <v>5638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4800</v>
      </c>
      <c r="F8" s="100">
        <f t="shared" ref="F8:M8" si="2">SUM(F9:F46)</f>
        <v>7687</v>
      </c>
      <c r="G8" s="100">
        <f t="shared" si="2"/>
        <v>5874</v>
      </c>
      <c r="H8" s="101">
        <f t="shared" si="2"/>
        <v>3550</v>
      </c>
      <c r="I8" s="100">
        <f t="shared" si="2"/>
        <v>7614</v>
      </c>
      <c r="J8" s="102">
        <f t="shared" si="2"/>
        <v>7614</v>
      </c>
      <c r="K8" s="100">
        <f t="shared" si="2"/>
        <v>3154</v>
      </c>
      <c r="L8" s="100">
        <f t="shared" si="2"/>
        <v>3281</v>
      </c>
      <c r="M8" s="100">
        <f t="shared" si="2"/>
        <v>3455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395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80</v>
      </c>
      <c r="F10" s="86">
        <v>287</v>
      </c>
      <c r="G10" s="86">
        <v>467</v>
      </c>
      <c r="H10" s="87">
        <v>55</v>
      </c>
      <c r="I10" s="86">
        <v>55</v>
      </c>
      <c r="J10" s="88">
        <v>56</v>
      </c>
      <c r="K10" s="86">
        <v>239</v>
      </c>
      <c r="L10" s="86">
        <v>250</v>
      </c>
      <c r="M10" s="86">
        <v>263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</v>
      </c>
      <c r="F11" s="86">
        <v>29</v>
      </c>
      <c r="G11" s="86">
        <v>3</v>
      </c>
      <c r="H11" s="87">
        <v>23</v>
      </c>
      <c r="I11" s="86">
        <v>23</v>
      </c>
      <c r="J11" s="88">
        <v>22</v>
      </c>
      <c r="K11" s="86">
        <v>17</v>
      </c>
      <c r="L11" s="86">
        <v>18</v>
      </c>
      <c r="M11" s="86">
        <v>19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273</v>
      </c>
      <c r="F14" s="86">
        <v>548</v>
      </c>
      <c r="G14" s="86">
        <v>547</v>
      </c>
      <c r="H14" s="87">
        <v>898</v>
      </c>
      <c r="I14" s="86">
        <v>1116</v>
      </c>
      <c r="J14" s="88">
        <v>1636</v>
      </c>
      <c r="K14" s="86">
        <v>562</v>
      </c>
      <c r="L14" s="86">
        <v>611</v>
      </c>
      <c r="M14" s="86">
        <v>416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147</v>
      </c>
      <c r="F15" s="86">
        <v>194</v>
      </c>
      <c r="G15" s="86">
        <v>281</v>
      </c>
      <c r="H15" s="87">
        <v>135</v>
      </c>
      <c r="I15" s="86">
        <v>135</v>
      </c>
      <c r="J15" s="88">
        <v>135</v>
      </c>
      <c r="K15" s="86">
        <v>202</v>
      </c>
      <c r="L15" s="86">
        <v>226</v>
      </c>
      <c r="M15" s="86">
        <v>238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79</v>
      </c>
      <c r="F22" s="86">
        <v>360</v>
      </c>
      <c r="G22" s="86">
        <v>282</v>
      </c>
      <c r="H22" s="87">
        <v>13</v>
      </c>
      <c r="I22" s="86">
        <v>95</v>
      </c>
      <c r="J22" s="88">
        <v>397</v>
      </c>
      <c r="K22" s="86">
        <v>-49</v>
      </c>
      <c r="L22" s="86">
        <v>-49</v>
      </c>
      <c r="M22" s="86">
        <v>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3308</v>
      </c>
      <c r="F23" s="86">
        <v>253</v>
      </c>
      <c r="G23" s="86">
        <v>1665</v>
      </c>
      <c r="H23" s="87">
        <v>385</v>
      </c>
      <c r="I23" s="86">
        <v>4663</v>
      </c>
      <c r="J23" s="88">
        <v>2739</v>
      </c>
      <c r="K23" s="86">
        <v>194</v>
      </c>
      <c r="L23" s="86">
        <v>224</v>
      </c>
      <c r="M23" s="86">
        <v>236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120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8</v>
      </c>
      <c r="I27" s="86">
        <v>8</v>
      </c>
      <c r="J27" s="88">
        <v>8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</v>
      </c>
      <c r="F29" s="86">
        <v>19</v>
      </c>
      <c r="G29" s="86">
        <v>28</v>
      </c>
      <c r="H29" s="87">
        <v>16</v>
      </c>
      <c r="I29" s="86">
        <v>16</v>
      </c>
      <c r="J29" s="88">
        <v>16</v>
      </c>
      <c r="K29" s="86">
        <v>87</v>
      </c>
      <c r="L29" s="86">
        <v>35</v>
      </c>
      <c r="M29" s="86">
        <v>37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15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2</v>
      </c>
      <c r="H32" s="87">
        <v>1</v>
      </c>
      <c r="I32" s="86">
        <v>1</v>
      </c>
      <c r="J32" s="88">
        <v>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20</v>
      </c>
      <c r="G37" s="86">
        <v>25</v>
      </c>
      <c r="H37" s="87">
        <v>112</v>
      </c>
      <c r="I37" s="86">
        <v>112</v>
      </c>
      <c r="J37" s="88">
        <v>112</v>
      </c>
      <c r="K37" s="86">
        <v>61</v>
      </c>
      <c r="L37" s="86">
        <v>57</v>
      </c>
      <c r="M37" s="86">
        <v>59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74</v>
      </c>
      <c r="F38" s="86">
        <v>147</v>
      </c>
      <c r="G38" s="86">
        <v>111</v>
      </c>
      <c r="H38" s="87">
        <v>145</v>
      </c>
      <c r="I38" s="86">
        <v>145</v>
      </c>
      <c r="J38" s="88">
        <v>145</v>
      </c>
      <c r="K38" s="86">
        <v>-77</v>
      </c>
      <c r="L38" s="86">
        <v>-83</v>
      </c>
      <c r="M38" s="86">
        <v>88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33</v>
      </c>
      <c r="F39" s="86">
        <v>4413</v>
      </c>
      <c r="G39" s="86">
        <v>498</v>
      </c>
      <c r="H39" s="87">
        <v>9</v>
      </c>
      <c r="I39" s="86">
        <v>9</v>
      </c>
      <c r="J39" s="88">
        <v>758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55</v>
      </c>
      <c r="H40" s="87">
        <v>0</v>
      </c>
      <c r="I40" s="86">
        <v>0</v>
      </c>
      <c r="J40" s="88">
        <v>8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12</v>
      </c>
      <c r="F41" s="86">
        <v>115</v>
      </c>
      <c r="G41" s="86">
        <v>178</v>
      </c>
      <c r="H41" s="87">
        <v>293</v>
      </c>
      <c r="I41" s="86">
        <v>293</v>
      </c>
      <c r="J41" s="88">
        <v>101</v>
      </c>
      <c r="K41" s="86">
        <v>261</v>
      </c>
      <c r="L41" s="86">
        <v>276</v>
      </c>
      <c r="M41" s="86">
        <v>291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462</v>
      </c>
      <c r="F42" s="86">
        <v>1187</v>
      </c>
      <c r="G42" s="86">
        <v>1111</v>
      </c>
      <c r="H42" s="87">
        <v>1051</v>
      </c>
      <c r="I42" s="86">
        <v>797</v>
      </c>
      <c r="J42" s="88">
        <v>1268</v>
      </c>
      <c r="K42" s="86">
        <v>1577</v>
      </c>
      <c r="L42" s="86">
        <v>1674</v>
      </c>
      <c r="M42" s="86">
        <v>1763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</v>
      </c>
      <c r="F43" s="86">
        <v>5</v>
      </c>
      <c r="G43" s="86">
        <v>17</v>
      </c>
      <c r="H43" s="87">
        <v>275</v>
      </c>
      <c r="I43" s="86">
        <v>15</v>
      </c>
      <c r="J43" s="88">
        <v>81</v>
      </c>
      <c r="K43" s="86">
        <v>10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35</v>
      </c>
      <c r="G44" s="86">
        <v>78</v>
      </c>
      <c r="H44" s="87">
        <v>21</v>
      </c>
      <c r="I44" s="86">
        <v>21</v>
      </c>
      <c r="J44" s="88">
        <v>21</v>
      </c>
      <c r="K44" s="86">
        <v>7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189</v>
      </c>
      <c r="F45" s="86">
        <v>60</v>
      </c>
      <c r="G45" s="86">
        <v>129</v>
      </c>
      <c r="H45" s="87">
        <v>108</v>
      </c>
      <c r="I45" s="86">
        <v>108</v>
      </c>
      <c r="J45" s="88">
        <v>108</v>
      </c>
      <c r="K45" s="86">
        <v>63</v>
      </c>
      <c r="L45" s="86">
        <v>42</v>
      </c>
      <c r="M45" s="86">
        <v>44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</v>
      </c>
      <c r="H46" s="94">
        <v>2</v>
      </c>
      <c r="I46" s="93">
        <v>2</v>
      </c>
      <c r="J46" s="95">
        <v>2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20534</v>
      </c>
      <c r="F51" s="72">
        <f t="shared" ref="F51:M51" si="4">F52+F59+F62+F63+F64+F72+F73</f>
        <v>3574</v>
      </c>
      <c r="G51" s="72">
        <f t="shared" si="4"/>
        <v>3761</v>
      </c>
      <c r="H51" s="73">
        <f t="shared" si="4"/>
        <v>3948</v>
      </c>
      <c r="I51" s="72">
        <f t="shared" si="4"/>
        <v>4048</v>
      </c>
      <c r="J51" s="74">
        <f t="shared" si="4"/>
        <v>4048</v>
      </c>
      <c r="K51" s="72">
        <f t="shared" si="4"/>
        <v>4036</v>
      </c>
      <c r="L51" s="72">
        <f t="shared" si="4"/>
        <v>4222</v>
      </c>
      <c r="M51" s="72">
        <f t="shared" si="4"/>
        <v>4446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20534</v>
      </c>
      <c r="F72" s="86">
        <v>3574</v>
      </c>
      <c r="G72" s="86">
        <v>3760</v>
      </c>
      <c r="H72" s="87">
        <v>3948</v>
      </c>
      <c r="I72" s="86">
        <v>3948</v>
      </c>
      <c r="J72" s="88">
        <v>3948</v>
      </c>
      <c r="K72" s="86">
        <v>4036</v>
      </c>
      <c r="L72" s="86">
        <v>4222</v>
      </c>
      <c r="M72" s="86">
        <v>4446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100</v>
      </c>
      <c r="J73" s="88">
        <f t="shared" si="12"/>
        <v>100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100</v>
      </c>
      <c r="J74" s="81">
        <v>100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85</v>
      </c>
      <c r="F77" s="72">
        <f t="shared" ref="F77:M77" si="13">F78+F81+F84+F85+F86+F87+F88</f>
        <v>46</v>
      </c>
      <c r="G77" s="72">
        <f t="shared" si="13"/>
        <v>1723</v>
      </c>
      <c r="H77" s="73">
        <f t="shared" si="13"/>
        <v>0</v>
      </c>
      <c r="I77" s="72">
        <f t="shared" si="13"/>
        <v>0</v>
      </c>
      <c r="J77" s="74">
        <f t="shared" si="13"/>
        <v>8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85</v>
      </c>
      <c r="F81" s="86">
        <f t="shared" ref="F81:M81" si="15">SUM(F82:F83)</f>
        <v>46</v>
      </c>
      <c r="G81" s="86">
        <f t="shared" si="15"/>
        <v>297</v>
      </c>
      <c r="H81" s="87">
        <f t="shared" si="15"/>
        <v>0</v>
      </c>
      <c r="I81" s="86">
        <f t="shared" si="15"/>
        <v>0</v>
      </c>
      <c r="J81" s="88">
        <f t="shared" si="15"/>
        <v>8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85</v>
      </c>
      <c r="F83" s="93">
        <v>46</v>
      </c>
      <c r="G83" s="93">
        <v>297</v>
      </c>
      <c r="H83" s="94">
        <v>0</v>
      </c>
      <c r="I83" s="93">
        <v>0</v>
      </c>
      <c r="J83" s="95">
        <v>8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1426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41645</v>
      </c>
      <c r="F92" s="46">
        <f t="shared" ref="F92:M92" si="16">F4+F51+F77+F90</f>
        <v>28997</v>
      </c>
      <c r="G92" s="46">
        <f t="shared" si="16"/>
        <v>30059</v>
      </c>
      <c r="H92" s="47">
        <f t="shared" si="16"/>
        <v>31320</v>
      </c>
      <c r="I92" s="46">
        <f t="shared" si="16"/>
        <v>35384</v>
      </c>
      <c r="J92" s="48">
        <f t="shared" si="16"/>
        <v>35384</v>
      </c>
      <c r="K92" s="46">
        <f t="shared" si="16"/>
        <v>32560</v>
      </c>
      <c r="L92" s="46">
        <f t="shared" si="16"/>
        <v>34243</v>
      </c>
      <c r="M92" s="46">
        <f t="shared" si="16"/>
        <v>36086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160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132</v>
      </c>
      <c r="F3" s="173" t="s">
        <v>130</v>
      </c>
      <c r="G3" s="174"/>
      <c r="H3" s="175"/>
      <c r="I3" s="17" t="s">
        <v>131</v>
      </c>
      <c r="J3" s="17" t="s">
        <v>127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5" t="s">
        <v>128</v>
      </c>
      <c r="C4" s="33">
        <v>63287</v>
      </c>
      <c r="D4" s="33">
        <v>70040</v>
      </c>
      <c r="E4" s="33">
        <v>69219</v>
      </c>
      <c r="F4" s="27">
        <v>75324</v>
      </c>
      <c r="G4" s="28">
        <v>79138</v>
      </c>
      <c r="H4" s="29">
        <v>79138</v>
      </c>
      <c r="I4" s="33">
        <v>76718</v>
      </c>
      <c r="J4" s="33">
        <v>79235</v>
      </c>
      <c r="K4" s="33">
        <v>83692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146</v>
      </c>
      <c r="C5" s="33">
        <v>47476.3508</v>
      </c>
      <c r="D5" s="33">
        <v>53041.760000000002</v>
      </c>
      <c r="E5" s="33">
        <v>52509</v>
      </c>
      <c r="F5" s="32">
        <v>61184</v>
      </c>
      <c r="G5" s="33">
        <v>72650</v>
      </c>
      <c r="H5" s="34">
        <v>72650</v>
      </c>
      <c r="I5" s="33">
        <v>64116</v>
      </c>
      <c r="J5" s="33">
        <v>67403</v>
      </c>
      <c r="K5" s="33">
        <v>71017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145</v>
      </c>
      <c r="C6" s="33">
        <v>41645</v>
      </c>
      <c r="D6" s="33">
        <v>28997</v>
      </c>
      <c r="E6" s="33">
        <v>30059</v>
      </c>
      <c r="F6" s="32">
        <v>31320</v>
      </c>
      <c r="G6" s="33">
        <v>35384</v>
      </c>
      <c r="H6" s="34">
        <v>35384</v>
      </c>
      <c r="I6" s="33">
        <v>32560</v>
      </c>
      <c r="J6" s="33">
        <v>34243</v>
      </c>
      <c r="K6" s="33">
        <v>36086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155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156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157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158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154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126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129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151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152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153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152408.35080000001</v>
      </c>
      <c r="D19" s="46">
        <f t="shared" ref="D19:K19" si="1">SUM(D4:D18)</f>
        <v>152078.76</v>
      </c>
      <c r="E19" s="46">
        <f t="shared" si="1"/>
        <v>151787</v>
      </c>
      <c r="F19" s="47">
        <f t="shared" si="1"/>
        <v>167828</v>
      </c>
      <c r="G19" s="46">
        <f t="shared" si="1"/>
        <v>187172</v>
      </c>
      <c r="H19" s="48">
        <f t="shared" si="1"/>
        <v>187172</v>
      </c>
      <c r="I19" s="46">
        <f t="shared" si="1"/>
        <v>173394</v>
      </c>
      <c r="J19" s="46">
        <f t="shared" si="1"/>
        <v>180881</v>
      </c>
      <c r="K19" s="46">
        <f t="shared" si="1"/>
        <v>190795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132</v>
      </c>
      <c r="F3" s="173" t="s">
        <v>130</v>
      </c>
      <c r="G3" s="174"/>
      <c r="H3" s="175"/>
      <c r="I3" s="17" t="s">
        <v>131</v>
      </c>
      <c r="J3" s="17" t="s">
        <v>127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125097.3508</v>
      </c>
      <c r="D4" s="20">
        <f t="shared" ref="D4:K4" si="0">SUM(D5:D7)</f>
        <v>133132.76</v>
      </c>
      <c r="E4" s="20">
        <f t="shared" si="0"/>
        <v>132336</v>
      </c>
      <c r="F4" s="21">
        <f t="shared" si="0"/>
        <v>148995</v>
      </c>
      <c r="G4" s="20">
        <f t="shared" si="0"/>
        <v>167716</v>
      </c>
      <c r="H4" s="22">
        <f t="shared" si="0"/>
        <v>167601</v>
      </c>
      <c r="I4" s="20">
        <f t="shared" si="0"/>
        <v>153522</v>
      </c>
      <c r="J4" s="20">
        <f t="shared" si="0"/>
        <v>160171</v>
      </c>
      <c r="K4" s="20">
        <f t="shared" si="0"/>
        <v>169568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73126.558799999999</v>
      </c>
      <c r="D5" s="28">
        <v>83403.360000000001</v>
      </c>
      <c r="E5" s="28">
        <v>83419</v>
      </c>
      <c r="F5" s="27">
        <v>101996</v>
      </c>
      <c r="G5" s="28">
        <v>102463</v>
      </c>
      <c r="H5" s="29">
        <v>102396</v>
      </c>
      <c r="I5" s="28">
        <v>109275</v>
      </c>
      <c r="J5" s="28">
        <v>115176</v>
      </c>
      <c r="K5" s="29">
        <v>121397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51970.792000000001</v>
      </c>
      <c r="D6" s="33">
        <v>49729.4</v>
      </c>
      <c r="E6" s="33">
        <v>48917</v>
      </c>
      <c r="F6" s="32">
        <v>46999</v>
      </c>
      <c r="G6" s="33">
        <v>65253</v>
      </c>
      <c r="H6" s="34">
        <v>65205</v>
      </c>
      <c r="I6" s="33">
        <v>44247</v>
      </c>
      <c r="J6" s="33">
        <v>44995</v>
      </c>
      <c r="K6" s="34">
        <v>48171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20534</v>
      </c>
      <c r="D8" s="20">
        <f t="shared" ref="D8:K8" si="1">SUM(D9:D15)</f>
        <v>16797</v>
      </c>
      <c r="E8" s="20">
        <f t="shared" si="1"/>
        <v>17000</v>
      </c>
      <c r="F8" s="21">
        <f t="shared" si="1"/>
        <v>17758</v>
      </c>
      <c r="G8" s="20">
        <f t="shared" si="1"/>
        <v>17903</v>
      </c>
      <c r="H8" s="22">
        <f t="shared" si="1"/>
        <v>17962</v>
      </c>
      <c r="I8" s="20">
        <f t="shared" si="1"/>
        <v>18168</v>
      </c>
      <c r="J8" s="20">
        <f t="shared" si="1"/>
        <v>19004</v>
      </c>
      <c r="K8" s="20">
        <f t="shared" si="1"/>
        <v>20011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2</v>
      </c>
      <c r="F10" s="32">
        <v>306</v>
      </c>
      <c r="G10" s="33">
        <v>309</v>
      </c>
      <c r="H10" s="34">
        <v>309</v>
      </c>
      <c r="I10" s="33">
        <v>327</v>
      </c>
      <c r="J10" s="33">
        <v>342</v>
      </c>
      <c r="K10" s="34">
        <v>360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20534</v>
      </c>
      <c r="D14" s="33">
        <v>15799</v>
      </c>
      <c r="E14" s="33">
        <v>16621</v>
      </c>
      <c r="F14" s="32">
        <v>17452</v>
      </c>
      <c r="G14" s="33">
        <v>17452</v>
      </c>
      <c r="H14" s="34">
        <v>17452</v>
      </c>
      <c r="I14" s="33">
        <v>17841</v>
      </c>
      <c r="J14" s="33">
        <v>18662</v>
      </c>
      <c r="K14" s="34">
        <v>19651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998</v>
      </c>
      <c r="E15" s="36">
        <v>377</v>
      </c>
      <c r="F15" s="35">
        <v>0</v>
      </c>
      <c r="G15" s="36">
        <v>142</v>
      </c>
      <c r="H15" s="37">
        <v>201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6643</v>
      </c>
      <c r="D16" s="20">
        <f t="shared" ref="D16:K16" si="2">SUM(D17:D23)</f>
        <v>2111</v>
      </c>
      <c r="E16" s="20">
        <f t="shared" si="2"/>
        <v>2275</v>
      </c>
      <c r="F16" s="21">
        <f t="shared" si="2"/>
        <v>1075</v>
      </c>
      <c r="G16" s="20">
        <f t="shared" si="2"/>
        <v>1553</v>
      </c>
      <c r="H16" s="22">
        <f t="shared" si="2"/>
        <v>1609</v>
      </c>
      <c r="I16" s="20">
        <f t="shared" si="2"/>
        <v>1704</v>
      </c>
      <c r="J16" s="20">
        <f t="shared" si="2"/>
        <v>1706</v>
      </c>
      <c r="K16" s="20">
        <f t="shared" si="2"/>
        <v>1216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2131</v>
      </c>
      <c r="D18" s="33">
        <v>2006</v>
      </c>
      <c r="E18" s="33">
        <v>849</v>
      </c>
      <c r="F18" s="32">
        <v>488</v>
      </c>
      <c r="G18" s="33">
        <v>966</v>
      </c>
      <c r="H18" s="34">
        <v>1022</v>
      </c>
      <c r="I18" s="33">
        <v>1104</v>
      </c>
      <c r="J18" s="33">
        <v>1078</v>
      </c>
      <c r="K18" s="34">
        <v>555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4512</v>
      </c>
      <c r="D23" s="36">
        <v>105</v>
      </c>
      <c r="E23" s="36">
        <v>1426</v>
      </c>
      <c r="F23" s="35">
        <v>587</v>
      </c>
      <c r="G23" s="36">
        <v>587</v>
      </c>
      <c r="H23" s="37">
        <v>587</v>
      </c>
      <c r="I23" s="36">
        <v>600</v>
      </c>
      <c r="J23" s="36">
        <v>628</v>
      </c>
      <c r="K23" s="37">
        <v>661</v>
      </c>
    </row>
    <row r="24" spans="1:11" s="14" customFormat="1" ht="12.75" customHeight="1" x14ac:dyDescent="0.25">
      <c r="A24" s="25"/>
      <c r="B24" s="39" t="s">
        <v>29</v>
      </c>
      <c r="C24" s="20">
        <v>134</v>
      </c>
      <c r="D24" s="20">
        <v>38</v>
      </c>
      <c r="E24" s="20">
        <v>176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152408.35080000001</v>
      </c>
      <c r="D26" s="46">
        <f t="shared" ref="D26:K26" si="3">+D4+D8+D16+D24</f>
        <v>152078.76</v>
      </c>
      <c r="E26" s="46">
        <f t="shared" si="3"/>
        <v>151787</v>
      </c>
      <c r="F26" s="47">
        <f t="shared" si="3"/>
        <v>167828</v>
      </c>
      <c r="G26" s="46">
        <f t="shared" si="3"/>
        <v>187172</v>
      </c>
      <c r="H26" s="48">
        <f t="shared" si="3"/>
        <v>187172</v>
      </c>
      <c r="I26" s="46">
        <f t="shared" si="3"/>
        <v>173394</v>
      </c>
      <c r="J26" s="46">
        <f t="shared" si="3"/>
        <v>180881</v>
      </c>
      <c r="K26" s="46">
        <f t="shared" si="3"/>
        <v>190795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132</v>
      </c>
      <c r="F3" s="173" t="s">
        <v>130</v>
      </c>
      <c r="G3" s="174"/>
      <c r="H3" s="175"/>
      <c r="I3" s="17" t="s">
        <v>131</v>
      </c>
      <c r="J3" s="17" t="s">
        <v>127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6" t="s">
        <v>147</v>
      </c>
      <c r="C4" s="33">
        <v>19743</v>
      </c>
      <c r="D4" s="33">
        <v>22304</v>
      </c>
      <c r="E4" s="33">
        <v>16486</v>
      </c>
      <c r="F4" s="27">
        <v>15133</v>
      </c>
      <c r="G4" s="28">
        <v>13582</v>
      </c>
      <c r="H4" s="29">
        <v>14882</v>
      </c>
      <c r="I4" s="33">
        <v>13781</v>
      </c>
      <c r="J4" s="33">
        <v>14477</v>
      </c>
      <c r="K4" s="33">
        <v>15252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148</v>
      </c>
      <c r="C5" s="33">
        <v>4628</v>
      </c>
      <c r="D5" s="33">
        <v>5095</v>
      </c>
      <c r="E5" s="33">
        <v>4885</v>
      </c>
      <c r="F5" s="32">
        <v>7352</v>
      </c>
      <c r="G5" s="33">
        <v>7252</v>
      </c>
      <c r="H5" s="34">
        <v>7252</v>
      </c>
      <c r="I5" s="33">
        <v>7703</v>
      </c>
      <c r="J5" s="33">
        <v>8119</v>
      </c>
      <c r="K5" s="33">
        <v>8555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149</v>
      </c>
      <c r="C6" s="33">
        <v>19546</v>
      </c>
      <c r="D6" s="33">
        <v>24235</v>
      </c>
      <c r="E6" s="33">
        <v>19445</v>
      </c>
      <c r="F6" s="32">
        <v>25612</v>
      </c>
      <c r="G6" s="33">
        <v>26926</v>
      </c>
      <c r="H6" s="34">
        <v>26926</v>
      </c>
      <c r="I6" s="33">
        <v>24136</v>
      </c>
      <c r="J6" s="33">
        <v>24124</v>
      </c>
      <c r="K6" s="33">
        <v>25418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150</v>
      </c>
      <c r="C7" s="33">
        <v>19370</v>
      </c>
      <c r="D7" s="33">
        <v>18406</v>
      </c>
      <c r="E7" s="33">
        <v>28403</v>
      </c>
      <c r="F7" s="32">
        <v>27227</v>
      </c>
      <c r="G7" s="33">
        <v>31378</v>
      </c>
      <c r="H7" s="34">
        <v>30078</v>
      </c>
      <c r="I7" s="33">
        <v>31098</v>
      </c>
      <c r="J7" s="33">
        <v>32515</v>
      </c>
      <c r="K7" s="33">
        <v>34467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63287</v>
      </c>
      <c r="D19" s="46">
        <f t="shared" ref="D19:K19" si="1">SUM(D4:D18)</f>
        <v>70040</v>
      </c>
      <c r="E19" s="46">
        <f t="shared" si="1"/>
        <v>69219</v>
      </c>
      <c r="F19" s="47">
        <f t="shared" si="1"/>
        <v>75324</v>
      </c>
      <c r="G19" s="46">
        <f t="shared" si="1"/>
        <v>79138</v>
      </c>
      <c r="H19" s="48">
        <f t="shared" si="1"/>
        <v>79138</v>
      </c>
      <c r="I19" s="46">
        <f t="shared" si="1"/>
        <v>76718</v>
      </c>
      <c r="J19" s="46">
        <f t="shared" si="1"/>
        <v>79235</v>
      </c>
      <c r="K19" s="46">
        <f t="shared" si="1"/>
        <v>83692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132</v>
      </c>
      <c r="F3" s="173" t="s">
        <v>130</v>
      </c>
      <c r="G3" s="174"/>
      <c r="H3" s="175"/>
      <c r="I3" s="17" t="s">
        <v>131</v>
      </c>
      <c r="J3" s="17" t="s">
        <v>127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62368</v>
      </c>
      <c r="D4" s="20">
        <f t="shared" ref="D4:K4" si="0">SUM(D5:D7)</f>
        <v>67520</v>
      </c>
      <c r="E4" s="20">
        <f t="shared" si="0"/>
        <v>68564</v>
      </c>
      <c r="F4" s="21">
        <f t="shared" si="0"/>
        <v>75324</v>
      </c>
      <c r="G4" s="20">
        <f t="shared" si="0"/>
        <v>78668</v>
      </c>
      <c r="H4" s="22">
        <f t="shared" si="0"/>
        <v>78668</v>
      </c>
      <c r="I4" s="20">
        <f t="shared" si="0"/>
        <v>76110</v>
      </c>
      <c r="J4" s="20">
        <f t="shared" si="0"/>
        <v>78676</v>
      </c>
      <c r="K4" s="20">
        <f t="shared" si="0"/>
        <v>83684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26684</v>
      </c>
      <c r="D5" s="28">
        <v>33881</v>
      </c>
      <c r="E5" s="28">
        <v>32273</v>
      </c>
      <c r="F5" s="27">
        <v>40396</v>
      </c>
      <c r="G5" s="28">
        <v>40378</v>
      </c>
      <c r="H5" s="29">
        <v>40378</v>
      </c>
      <c r="I5" s="28">
        <v>43022</v>
      </c>
      <c r="J5" s="28">
        <v>45345</v>
      </c>
      <c r="K5" s="29">
        <v>47794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35684</v>
      </c>
      <c r="D6" s="33">
        <v>33639</v>
      </c>
      <c r="E6" s="33">
        <v>36291</v>
      </c>
      <c r="F6" s="32">
        <v>34928</v>
      </c>
      <c r="G6" s="33">
        <v>38290</v>
      </c>
      <c r="H6" s="34">
        <v>38290</v>
      </c>
      <c r="I6" s="33">
        <v>33088</v>
      </c>
      <c r="J6" s="33">
        <v>33331</v>
      </c>
      <c r="K6" s="34">
        <v>35890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998</v>
      </c>
      <c r="E8" s="20">
        <f t="shared" si="1"/>
        <v>375</v>
      </c>
      <c r="F8" s="21">
        <f t="shared" si="1"/>
        <v>0</v>
      </c>
      <c r="G8" s="20">
        <f t="shared" si="1"/>
        <v>21</v>
      </c>
      <c r="H8" s="22">
        <f t="shared" si="1"/>
        <v>21</v>
      </c>
      <c r="I8" s="20">
        <f t="shared" si="1"/>
        <v>3</v>
      </c>
      <c r="J8" s="20">
        <f t="shared" si="1"/>
        <v>3</v>
      </c>
      <c r="K8" s="20">
        <f t="shared" si="1"/>
        <v>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3</v>
      </c>
      <c r="H10" s="34">
        <v>3</v>
      </c>
      <c r="I10" s="33">
        <v>3</v>
      </c>
      <c r="J10" s="33">
        <v>3</v>
      </c>
      <c r="K10" s="34">
        <v>3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998</v>
      </c>
      <c r="E15" s="36">
        <v>375</v>
      </c>
      <c r="F15" s="35">
        <v>0</v>
      </c>
      <c r="G15" s="36">
        <v>18</v>
      </c>
      <c r="H15" s="37">
        <v>18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785</v>
      </c>
      <c r="D16" s="20">
        <f t="shared" ref="D16:K16" si="2">SUM(D17:D23)</f>
        <v>1484</v>
      </c>
      <c r="E16" s="20">
        <f t="shared" si="2"/>
        <v>104</v>
      </c>
      <c r="F16" s="21">
        <f t="shared" si="2"/>
        <v>0</v>
      </c>
      <c r="G16" s="20">
        <f t="shared" si="2"/>
        <v>449</v>
      </c>
      <c r="H16" s="22">
        <f t="shared" si="2"/>
        <v>449</v>
      </c>
      <c r="I16" s="20">
        <f t="shared" si="2"/>
        <v>605</v>
      </c>
      <c r="J16" s="20">
        <f t="shared" si="2"/>
        <v>556</v>
      </c>
      <c r="K16" s="20">
        <f t="shared" si="2"/>
        <v>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785</v>
      </c>
      <c r="D18" s="33">
        <v>1484</v>
      </c>
      <c r="E18" s="33">
        <v>104</v>
      </c>
      <c r="F18" s="32">
        <v>0</v>
      </c>
      <c r="G18" s="33">
        <v>449</v>
      </c>
      <c r="H18" s="34">
        <v>449</v>
      </c>
      <c r="I18" s="33">
        <v>605</v>
      </c>
      <c r="J18" s="33">
        <v>556</v>
      </c>
      <c r="K18" s="34">
        <v>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134</v>
      </c>
      <c r="D24" s="20">
        <v>38</v>
      </c>
      <c r="E24" s="20">
        <v>176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63287</v>
      </c>
      <c r="D26" s="46">
        <f t="shared" ref="D26:K26" si="3">+D4+D8+D16+D24</f>
        <v>70040</v>
      </c>
      <c r="E26" s="46">
        <f t="shared" si="3"/>
        <v>69219</v>
      </c>
      <c r="F26" s="47">
        <f t="shared" si="3"/>
        <v>75324</v>
      </c>
      <c r="G26" s="46">
        <f t="shared" si="3"/>
        <v>79138</v>
      </c>
      <c r="H26" s="48">
        <f t="shared" si="3"/>
        <v>79138</v>
      </c>
      <c r="I26" s="46">
        <f t="shared" si="3"/>
        <v>76718</v>
      </c>
      <c r="J26" s="46">
        <f t="shared" si="3"/>
        <v>79235</v>
      </c>
      <c r="K26" s="46">
        <f t="shared" si="3"/>
        <v>83692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132</v>
      </c>
      <c r="F3" s="173" t="s">
        <v>130</v>
      </c>
      <c r="G3" s="174"/>
      <c r="H3" s="175"/>
      <c r="I3" s="17" t="s">
        <v>131</v>
      </c>
      <c r="J3" s="17" t="s">
        <v>127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6" t="s">
        <v>135</v>
      </c>
      <c r="C4" s="33">
        <v>19982.3508</v>
      </c>
      <c r="D4" s="33">
        <v>33932.76</v>
      </c>
      <c r="E4" s="33">
        <v>33426</v>
      </c>
      <c r="F4" s="27">
        <v>38005</v>
      </c>
      <c r="G4" s="28">
        <v>38684</v>
      </c>
      <c r="H4" s="29">
        <v>38684</v>
      </c>
      <c r="I4" s="33">
        <v>40627</v>
      </c>
      <c r="J4" s="33">
        <v>42693</v>
      </c>
      <c r="K4" s="33">
        <v>44980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136</v>
      </c>
      <c r="C5" s="33">
        <v>15075</v>
      </c>
      <c r="D5" s="33">
        <v>8699</v>
      </c>
      <c r="E5" s="33">
        <v>9396</v>
      </c>
      <c r="F5" s="32">
        <v>10998</v>
      </c>
      <c r="G5" s="33">
        <v>10196</v>
      </c>
      <c r="H5" s="34">
        <v>10196</v>
      </c>
      <c r="I5" s="33">
        <v>10620</v>
      </c>
      <c r="J5" s="33">
        <v>11148</v>
      </c>
      <c r="K5" s="33">
        <v>11744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137</v>
      </c>
      <c r="C6" s="33">
        <v>4936</v>
      </c>
      <c r="D6" s="33">
        <v>4650</v>
      </c>
      <c r="E6" s="33">
        <v>4231</v>
      </c>
      <c r="F6" s="32">
        <v>5242</v>
      </c>
      <c r="G6" s="33">
        <v>5202</v>
      </c>
      <c r="H6" s="34">
        <v>5202</v>
      </c>
      <c r="I6" s="33">
        <v>5537</v>
      </c>
      <c r="J6" s="33">
        <v>5836</v>
      </c>
      <c r="K6" s="33">
        <v>6151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138</v>
      </c>
      <c r="C7" s="33">
        <v>5621</v>
      </c>
      <c r="D7" s="33">
        <v>3482</v>
      </c>
      <c r="E7" s="33">
        <v>3101</v>
      </c>
      <c r="F7" s="32">
        <v>3842</v>
      </c>
      <c r="G7" s="33">
        <v>15471</v>
      </c>
      <c r="H7" s="34">
        <v>15471</v>
      </c>
      <c r="I7" s="33">
        <v>4048</v>
      </c>
      <c r="J7" s="33">
        <v>4266</v>
      </c>
      <c r="K7" s="33">
        <v>4496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139</v>
      </c>
      <c r="C8" s="33">
        <v>1862</v>
      </c>
      <c r="D8" s="33">
        <v>2278</v>
      </c>
      <c r="E8" s="33">
        <v>2355</v>
      </c>
      <c r="F8" s="32">
        <v>3097</v>
      </c>
      <c r="G8" s="33">
        <v>3097</v>
      </c>
      <c r="H8" s="34">
        <v>3097</v>
      </c>
      <c r="I8" s="33">
        <v>3284</v>
      </c>
      <c r="J8" s="33">
        <v>3460</v>
      </c>
      <c r="K8" s="33">
        <v>3646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47476.3508</v>
      </c>
      <c r="D19" s="46">
        <f t="shared" ref="D19:K19" si="1">SUM(D4:D18)</f>
        <v>53041.760000000002</v>
      </c>
      <c r="E19" s="46">
        <f t="shared" si="1"/>
        <v>52509</v>
      </c>
      <c r="F19" s="47">
        <f t="shared" si="1"/>
        <v>61184</v>
      </c>
      <c r="G19" s="46">
        <f t="shared" si="1"/>
        <v>72650</v>
      </c>
      <c r="H19" s="48">
        <f t="shared" si="1"/>
        <v>72650</v>
      </c>
      <c r="I19" s="46">
        <f t="shared" si="1"/>
        <v>64116</v>
      </c>
      <c r="J19" s="46">
        <f t="shared" si="1"/>
        <v>67403</v>
      </c>
      <c r="K19" s="46">
        <f t="shared" si="1"/>
        <v>71017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132</v>
      </c>
      <c r="F3" s="173" t="s">
        <v>130</v>
      </c>
      <c r="G3" s="174"/>
      <c r="H3" s="175"/>
      <c r="I3" s="17" t="s">
        <v>131</v>
      </c>
      <c r="J3" s="17" t="s">
        <v>127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41703.3508</v>
      </c>
      <c r="D4" s="20">
        <f t="shared" ref="D4:K4" si="0">SUM(D5:D7)</f>
        <v>40235.760000000002</v>
      </c>
      <c r="E4" s="20">
        <f t="shared" si="0"/>
        <v>39197</v>
      </c>
      <c r="F4" s="21">
        <f t="shared" si="0"/>
        <v>46299</v>
      </c>
      <c r="G4" s="20">
        <f t="shared" si="0"/>
        <v>57712</v>
      </c>
      <c r="H4" s="22">
        <f t="shared" si="0"/>
        <v>57605</v>
      </c>
      <c r="I4" s="20">
        <f t="shared" si="0"/>
        <v>48888</v>
      </c>
      <c r="J4" s="20">
        <f t="shared" si="0"/>
        <v>51474</v>
      </c>
      <c r="K4" s="20">
        <f t="shared" si="0"/>
        <v>54244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30216.558799999999</v>
      </c>
      <c r="D5" s="28">
        <v>31832.36</v>
      </c>
      <c r="E5" s="28">
        <v>32445</v>
      </c>
      <c r="F5" s="27">
        <v>37778</v>
      </c>
      <c r="G5" s="28">
        <v>38363</v>
      </c>
      <c r="H5" s="29">
        <v>38304</v>
      </c>
      <c r="I5" s="28">
        <v>40883</v>
      </c>
      <c r="J5" s="28">
        <v>43091</v>
      </c>
      <c r="K5" s="29">
        <v>45418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11486.791999999999</v>
      </c>
      <c r="D6" s="33">
        <v>8403.4</v>
      </c>
      <c r="E6" s="33">
        <v>6752</v>
      </c>
      <c r="F6" s="32">
        <v>8521</v>
      </c>
      <c r="G6" s="33">
        <v>19349</v>
      </c>
      <c r="H6" s="34">
        <v>19301</v>
      </c>
      <c r="I6" s="33">
        <v>8005</v>
      </c>
      <c r="J6" s="33">
        <v>8383</v>
      </c>
      <c r="K6" s="34">
        <v>8826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12225</v>
      </c>
      <c r="E8" s="20">
        <f t="shared" si="1"/>
        <v>12864</v>
      </c>
      <c r="F8" s="21">
        <f t="shared" si="1"/>
        <v>13810</v>
      </c>
      <c r="G8" s="20">
        <f t="shared" si="1"/>
        <v>13834</v>
      </c>
      <c r="H8" s="22">
        <f t="shared" si="1"/>
        <v>13893</v>
      </c>
      <c r="I8" s="20">
        <f t="shared" si="1"/>
        <v>14129</v>
      </c>
      <c r="J8" s="20">
        <f t="shared" si="1"/>
        <v>14779</v>
      </c>
      <c r="K8" s="20">
        <f t="shared" si="1"/>
        <v>15562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</v>
      </c>
      <c r="F10" s="32">
        <v>306</v>
      </c>
      <c r="G10" s="33">
        <v>306</v>
      </c>
      <c r="H10" s="34">
        <v>306</v>
      </c>
      <c r="I10" s="33">
        <v>324</v>
      </c>
      <c r="J10" s="33">
        <v>339</v>
      </c>
      <c r="K10" s="34">
        <v>357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12225</v>
      </c>
      <c r="E14" s="33">
        <v>12861</v>
      </c>
      <c r="F14" s="32">
        <v>13504</v>
      </c>
      <c r="G14" s="33">
        <v>13504</v>
      </c>
      <c r="H14" s="34">
        <v>13504</v>
      </c>
      <c r="I14" s="33">
        <v>13805</v>
      </c>
      <c r="J14" s="33">
        <v>14440</v>
      </c>
      <c r="K14" s="34">
        <v>15205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2</v>
      </c>
      <c r="F15" s="35">
        <v>0</v>
      </c>
      <c r="G15" s="36">
        <v>24</v>
      </c>
      <c r="H15" s="37">
        <v>83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5773</v>
      </c>
      <c r="D16" s="20">
        <f t="shared" ref="D16:K16" si="2">SUM(D17:D23)</f>
        <v>581</v>
      </c>
      <c r="E16" s="20">
        <f t="shared" si="2"/>
        <v>448</v>
      </c>
      <c r="F16" s="21">
        <f t="shared" si="2"/>
        <v>1075</v>
      </c>
      <c r="G16" s="20">
        <f t="shared" si="2"/>
        <v>1104</v>
      </c>
      <c r="H16" s="22">
        <f t="shared" si="2"/>
        <v>1152</v>
      </c>
      <c r="I16" s="20">
        <f t="shared" si="2"/>
        <v>1099</v>
      </c>
      <c r="J16" s="20">
        <f t="shared" si="2"/>
        <v>1150</v>
      </c>
      <c r="K16" s="20">
        <f t="shared" si="2"/>
        <v>1211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1261</v>
      </c>
      <c r="D18" s="33">
        <v>476</v>
      </c>
      <c r="E18" s="33">
        <v>448</v>
      </c>
      <c r="F18" s="32">
        <v>488</v>
      </c>
      <c r="G18" s="33">
        <v>517</v>
      </c>
      <c r="H18" s="34">
        <v>565</v>
      </c>
      <c r="I18" s="33">
        <v>499</v>
      </c>
      <c r="J18" s="33">
        <v>522</v>
      </c>
      <c r="K18" s="34">
        <v>550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4512</v>
      </c>
      <c r="D23" s="36">
        <v>105</v>
      </c>
      <c r="E23" s="36">
        <v>0</v>
      </c>
      <c r="F23" s="35">
        <v>587</v>
      </c>
      <c r="G23" s="36">
        <v>587</v>
      </c>
      <c r="H23" s="37">
        <v>587</v>
      </c>
      <c r="I23" s="36">
        <v>600</v>
      </c>
      <c r="J23" s="36">
        <v>628</v>
      </c>
      <c r="K23" s="37">
        <v>661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47476.3508</v>
      </c>
      <c r="D26" s="46">
        <f t="shared" ref="D26:K26" si="3">+D4+D8+D16+D24</f>
        <v>53041.760000000002</v>
      </c>
      <c r="E26" s="46">
        <f t="shared" si="3"/>
        <v>52509</v>
      </c>
      <c r="F26" s="47">
        <f t="shared" si="3"/>
        <v>61184</v>
      </c>
      <c r="G26" s="46">
        <f t="shared" si="3"/>
        <v>72650</v>
      </c>
      <c r="H26" s="48">
        <f t="shared" si="3"/>
        <v>72650</v>
      </c>
      <c r="I26" s="46">
        <f t="shared" si="3"/>
        <v>64116</v>
      </c>
      <c r="J26" s="46">
        <f t="shared" si="3"/>
        <v>67403</v>
      </c>
      <c r="K26" s="46">
        <f t="shared" si="3"/>
        <v>71017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132</v>
      </c>
      <c r="F3" s="173" t="s">
        <v>130</v>
      </c>
      <c r="G3" s="174"/>
      <c r="H3" s="175"/>
      <c r="I3" s="17" t="s">
        <v>131</v>
      </c>
      <c r="J3" s="17" t="s">
        <v>127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6" t="s">
        <v>140</v>
      </c>
      <c r="C4" s="33">
        <v>14189</v>
      </c>
      <c r="D4" s="33">
        <v>17472</v>
      </c>
      <c r="E4" s="33">
        <v>16559</v>
      </c>
      <c r="F4" s="27">
        <v>14885</v>
      </c>
      <c r="G4" s="28">
        <v>13847</v>
      </c>
      <c r="H4" s="29">
        <v>13847</v>
      </c>
      <c r="I4" s="33">
        <v>14555</v>
      </c>
      <c r="J4" s="33">
        <v>15307</v>
      </c>
      <c r="K4" s="33">
        <v>16128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141</v>
      </c>
      <c r="C5" s="33">
        <v>1740</v>
      </c>
      <c r="D5" s="33">
        <v>1496</v>
      </c>
      <c r="E5" s="33">
        <v>2030</v>
      </c>
      <c r="F5" s="32">
        <v>2176</v>
      </c>
      <c r="G5" s="33">
        <v>2176</v>
      </c>
      <c r="H5" s="34">
        <v>2176</v>
      </c>
      <c r="I5" s="33">
        <v>2306</v>
      </c>
      <c r="J5" s="33">
        <v>2428</v>
      </c>
      <c r="K5" s="33">
        <v>2559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142</v>
      </c>
      <c r="C6" s="33">
        <v>23652</v>
      </c>
      <c r="D6" s="33">
        <v>7014</v>
      </c>
      <c r="E6" s="33">
        <v>10133</v>
      </c>
      <c r="F6" s="32">
        <v>11945</v>
      </c>
      <c r="G6" s="33">
        <v>16447</v>
      </c>
      <c r="H6" s="34">
        <v>16447</v>
      </c>
      <c r="I6" s="33">
        <v>12646</v>
      </c>
      <c r="J6" s="33">
        <v>13325</v>
      </c>
      <c r="K6" s="33">
        <v>14045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143</v>
      </c>
      <c r="C7" s="33">
        <v>2064</v>
      </c>
      <c r="D7" s="33">
        <v>3015</v>
      </c>
      <c r="E7" s="33">
        <v>1337</v>
      </c>
      <c r="F7" s="32">
        <v>2314</v>
      </c>
      <c r="G7" s="33">
        <v>2914</v>
      </c>
      <c r="H7" s="34">
        <v>2914</v>
      </c>
      <c r="I7" s="33">
        <v>3053</v>
      </c>
      <c r="J7" s="33">
        <v>3183</v>
      </c>
      <c r="K7" s="33">
        <v>3354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41645</v>
      </c>
      <c r="D19" s="46">
        <f t="shared" ref="D19:K19" si="1">SUM(D4:D18)</f>
        <v>28997</v>
      </c>
      <c r="E19" s="46">
        <f t="shared" si="1"/>
        <v>30059</v>
      </c>
      <c r="F19" s="47">
        <f t="shared" si="1"/>
        <v>31320</v>
      </c>
      <c r="G19" s="46">
        <f t="shared" si="1"/>
        <v>35384</v>
      </c>
      <c r="H19" s="48">
        <f t="shared" si="1"/>
        <v>35384</v>
      </c>
      <c r="I19" s="46">
        <f t="shared" si="1"/>
        <v>32560</v>
      </c>
      <c r="J19" s="46">
        <f t="shared" si="1"/>
        <v>34243</v>
      </c>
      <c r="K19" s="46">
        <f t="shared" si="1"/>
        <v>36086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132</v>
      </c>
      <c r="F3" s="173" t="s">
        <v>130</v>
      </c>
      <c r="G3" s="174"/>
      <c r="H3" s="175"/>
      <c r="I3" s="17" t="s">
        <v>131</v>
      </c>
      <c r="J3" s="17" t="s">
        <v>127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21026</v>
      </c>
      <c r="D4" s="20">
        <f t="shared" ref="D4:K4" si="0">SUM(D5:D7)</f>
        <v>25377</v>
      </c>
      <c r="E4" s="20">
        <f t="shared" si="0"/>
        <v>24575</v>
      </c>
      <c r="F4" s="21">
        <f t="shared" si="0"/>
        <v>27372</v>
      </c>
      <c r="G4" s="20">
        <f t="shared" si="0"/>
        <v>31336</v>
      </c>
      <c r="H4" s="22">
        <f t="shared" si="0"/>
        <v>31328</v>
      </c>
      <c r="I4" s="20">
        <f t="shared" si="0"/>
        <v>28524</v>
      </c>
      <c r="J4" s="20">
        <f t="shared" si="0"/>
        <v>30021</v>
      </c>
      <c r="K4" s="20">
        <f t="shared" si="0"/>
        <v>31640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16226</v>
      </c>
      <c r="D5" s="28">
        <v>17690</v>
      </c>
      <c r="E5" s="28">
        <v>18701</v>
      </c>
      <c r="F5" s="27">
        <v>23822</v>
      </c>
      <c r="G5" s="28">
        <v>23722</v>
      </c>
      <c r="H5" s="29">
        <v>23714</v>
      </c>
      <c r="I5" s="28">
        <v>25370</v>
      </c>
      <c r="J5" s="28">
        <v>26740</v>
      </c>
      <c r="K5" s="29">
        <v>28185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4800</v>
      </c>
      <c r="D6" s="33">
        <v>7687</v>
      </c>
      <c r="E6" s="33">
        <v>5874</v>
      </c>
      <c r="F6" s="32">
        <v>3550</v>
      </c>
      <c r="G6" s="33">
        <v>7614</v>
      </c>
      <c r="H6" s="34">
        <v>7614</v>
      </c>
      <c r="I6" s="33">
        <v>3154</v>
      </c>
      <c r="J6" s="33">
        <v>3281</v>
      </c>
      <c r="K6" s="34">
        <v>3455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20534</v>
      </c>
      <c r="D8" s="20">
        <f t="shared" ref="D8:K8" si="1">SUM(D9:D15)</f>
        <v>3574</v>
      </c>
      <c r="E8" s="20">
        <f t="shared" si="1"/>
        <v>3761</v>
      </c>
      <c r="F8" s="21">
        <f t="shared" si="1"/>
        <v>3948</v>
      </c>
      <c r="G8" s="20">
        <f t="shared" si="1"/>
        <v>4048</v>
      </c>
      <c r="H8" s="22">
        <f t="shared" si="1"/>
        <v>4048</v>
      </c>
      <c r="I8" s="20">
        <f t="shared" si="1"/>
        <v>4036</v>
      </c>
      <c r="J8" s="20">
        <f t="shared" si="1"/>
        <v>4222</v>
      </c>
      <c r="K8" s="20">
        <f t="shared" si="1"/>
        <v>4446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20534</v>
      </c>
      <c r="D14" s="33">
        <v>3574</v>
      </c>
      <c r="E14" s="33">
        <v>3760</v>
      </c>
      <c r="F14" s="32">
        <v>3948</v>
      </c>
      <c r="G14" s="33">
        <v>3948</v>
      </c>
      <c r="H14" s="34">
        <v>3948</v>
      </c>
      <c r="I14" s="33">
        <v>4036</v>
      </c>
      <c r="J14" s="33">
        <v>4222</v>
      </c>
      <c r="K14" s="34">
        <v>4446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100</v>
      </c>
      <c r="H15" s="37">
        <v>100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85</v>
      </c>
      <c r="D16" s="20">
        <f t="shared" ref="D16:K16" si="2">SUM(D17:D23)</f>
        <v>46</v>
      </c>
      <c r="E16" s="20">
        <f t="shared" si="2"/>
        <v>1723</v>
      </c>
      <c r="F16" s="21">
        <f t="shared" si="2"/>
        <v>0</v>
      </c>
      <c r="G16" s="20">
        <f t="shared" si="2"/>
        <v>0</v>
      </c>
      <c r="H16" s="22">
        <f t="shared" si="2"/>
        <v>8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85</v>
      </c>
      <c r="D18" s="33">
        <v>46</v>
      </c>
      <c r="E18" s="33">
        <v>297</v>
      </c>
      <c r="F18" s="32">
        <v>0</v>
      </c>
      <c r="G18" s="33">
        <v>0</v>
      </c>
      <c r="H18" s="34">
        <v>8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1426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41645</v>
      </c>
      <c r="D26" s="46">
        <f t="shared" ref="D26:K26" si="3">+D4+D8+D16+D24</f>
        <v>28997</v>
      </c>
      <c r="E26" s="46">
        <f t="shared" si="3"/>
        <v>30059</v>
      </c>
      <c r="F26" s="47">
        <f t="shared" si="3"/>
        <v>31320</v>
      </c>
      <c r="G26" s="46">
        <f t="shared" si="3"/>
        <v>35384</v>
      </c>
      <c r="H26" s="48">
        <f t="shared" si="3"/>
        <v>35384</v>
      </c>
      <c r="I26" s="46">
        <f t="shared" si="3"/>
        <v>32560</v>
      </c>
      <c r="J26" s="46">
        <f t="shared" si="3"/>
        <v>34243</v>
      </c>
      <c r="K26" s="46">
        <f t="shared" si="3"/>
        <v>36086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2014-05-29T12:58:16Z</dcterms:created>
  <dcterms:modified xsi:type="dcterms:W3CDTF">2014-05-30T12:10:02Z</dcterms:modified>
</cp:coreProperties>
</file>